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85" tabRatio="676" activeTab="0"/>
  </bookViews>
  <sheets>
    <sheet name="прил 4 доходы" sheetId="1" r:id="rId1"/>
    <sheet name="прил 5 РП" sheetId="2" r:id="rId2"/>
    <sheet name="прил 6 ведом" sheetId="3" r:id="rId3"/>
    <sheet name="прил 7 ЦСР,ВР,РП" sheetId="4" r:id="rId4"/>
    <sheet name="прил 8 РП,ЦСР,ВР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<sst xmlns="http://schemas.openxmlformats.org/spreadsheetml/2006/main" count="1209" uniqueCount="311">
  <si>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</si>
  <si>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</si>
  <si>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</si>
  <si>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</si>
  <si>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</si>
  <si>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</si>
  <si>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</si>
  <si>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</si>
  <si>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</si>
  <si>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</si>
  <si>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</si>
  <si>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</si>
  <si>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</si>
  <si>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</si>
  <si>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</si>
  <si>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</si>
  <si>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</si>
  <si>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</si>
  <si>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</si>
  <si>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</si>
  <si>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Культура, кинематография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</si>
  <si>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</si>
  <si>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</si>
  <si>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</si>
  <si>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</si>
  <si>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</si>
  <si>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</si>
  <si>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</si>
  <si>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</si>
  <si>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</si>
  <si>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</si>
  <si>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</si>
  <si>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</si>
  <si>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Всего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</si>
  <si>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</si>
  <si>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</si>
  <si>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</si>
  <si>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</si>
  <si>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</si>
  <si>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</si>
  <si>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</si>
  <si>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</si>
  <si>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</si>
  <si>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</si>
  <si>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</si>
  <si>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</si>
  <si>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</si>
  <si>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</si>
  <si>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</si>
  <si>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</si>
  <si>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</si>
  <si>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</si>
  <si>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</si>
  <si>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</si>
  <si>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</si>
  <si>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</si>
  <si>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</si>
  <si>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</si>
  <si>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</si>
  <si>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</si>
  <si>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</si>
  <si>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</si>
  <si>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</si>
  <si>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</si>
  <si>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</si>
  <si>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</si>
  <si>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Доходы бюджета поселений  2020 года</t>
  </si>
  <si>
    <t>540</t>
  </si>
  <si>
    <t>500</t>
  </si>
  <si>
    <t>Сумма на 2020 год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</si>
  <si>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</si>
  <si>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</si>
  <si>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</si>
  <si>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</si>
  <si>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</si>
  <si>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</si>
  <si>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</si>
  <si>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</si>
  <si>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</si>
  <si>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</si>
  <si>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</si>
  <si>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</si>
  <si>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</si>
  <si>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</si>
  <si>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</si>
  <si>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</t>
  </si>
  <si>
    <t>к  Решению Галанинского сельского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</si>
  <si>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</si>
  <si>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</si>
  <si>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</si>
  <si>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</si>
  <si>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</si>
  <si>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</si>
  <si>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</si>
  <si>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</si>
  <si>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</si>
  <si>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</si>
  <si>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</si>
  <si>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</si>
  <si>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</si>
  <si>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</si>
  <si>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</si>
  <si>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</si>
  <si>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</si>
  <si>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</si>
  <si>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</si>
  <si>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</si>
  <si>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</si>
  <si>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</si>
  <si>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</si>
  <si>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</si>
  <si>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</si>
  <si>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</si>
  <si>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</si>
  <si>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</si>
  <si>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</si>
  <si>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</si>
  <si>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</si>
  <si>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</si>
  <si>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</si>
  <si>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</si>
  <si>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</si>
  <si>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</si>
  <si>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</si>
  <si>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</si>
  <si>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</si>
  <si>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</si>
  <si>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</si>
  <si>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</si>
  <si>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</si>
  <si>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</si>
  <si>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</si>
  <si>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</si>
  <si>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</si>
  <si>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</si>
  <si>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</si>
  <si>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</si>
  <si>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</si>
  <si>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Приложение 8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</si>
  <si>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</si>
  <si>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</si>
  <si>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</si>
  <si>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</si>
  <si>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</si>
  <si>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</si>
  <si>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</si>
  <si>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Муниципальная программа Галанинского сельсовета "Развитие культуры"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</si>
  <si>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</si>
  <si>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</si>
  <si>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</si>
  <si>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</si>
  <si>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</si>
  <si>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</si>
  <si>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</si>
  <si>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</si>
  <si>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</si>
  <si>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</si>
  <si>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</si>
  <si>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</si>
  <si>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</si>
  <si>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</si>
  <si>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</si>
  <si>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</si>
  <si>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</si>
  <si>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</si>
  <si>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</si>
  <si>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</si>
  <si>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</si>
  <si>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</si>
  <si>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</si>
  <si>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</si>
  <si>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</si>
  <si>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</si>
  <si>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</si>
  <si>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</si>
  <si>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</si>
  <si>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</si>
  <si>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</si>
  <si>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</si>
  <si>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</si>
  <si>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</si>
  <si>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</si>
  <si>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</si>
  <si>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</si>
  <si>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1101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</si>
  <si>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</si>
  <si>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Доходы бюджета поселений  2021 года</t>
  </si>
  <si>
    <t>182 1 01 020020 10 0000 110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</si>
  <si>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</si>
  <si>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индивидуального предпринимателя,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</si>
  <si>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</si>
  <si>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</si>
  <si>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</si>
  <si>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</si>
  <si>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Прочие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</si>
  <si>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</si>
  <si>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</si>
  <si>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</si>
  <si>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</si>
  <si>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</si>
  <si>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</si>
  <si>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</si>
  <si>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</si>
  <si>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</si>
  <si>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</si>
  <si>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</si>
  <si>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</si>
  <si>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</si>
  <si>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</si>
  <si>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</si>
  <si>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</si>
  <si>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</si>
  <si>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</si>
  <si>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</si>
  <si>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Доходы бюджета поселений на 2020 год и плановый период 2021-2022 годов</t>
  </si>
  <si>
    <t>Доходы бюджета поселений  2022 года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</si>
  <si>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Красноярского края "Дороги Красноярья" государственной программы Красноярского края "Развитие транспортной системы"</t>
  </si>
  <si>
    <t>805 2 02 49999 10 0007 150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</si>
  <si>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</si>
  <si>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</si>
  <si>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</si>
  <si>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</si>
  <si>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</si>
  <si>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</si>
  <si>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</si>
  <si>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</si>
  <si>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</si>
  <si>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</si>
  <si>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</si>
  <si>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</si>
  <si>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</si>
  <si>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805 2 02 15001 10 0020 150</t>
  </si>
  <si>
    <t>0107</t>
  </si>
  <si>
    <t>0310</t>
  </si>
  <si>
    <t>Обеспечение проведения выборов и референдумов</t>
  </si>
  <si>
    <t>Обеспечение пожарной безопасности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</si>
  <si>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</si>
  <si>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</si>
  <si>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Специальные расходы</t>
  </si>
  <si>
    <t xml:space="preserve">       Ведомственная структура расходов бюджета поселения на 2020 год  и плановый период 2021-2022 годов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</si>
  <si>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2020 год и плановый период 2021-2022 годов</t>
  </si>
  <si>
    <t>Сумма на 2022 год</t>
  </si>
  <si>
    <t>Сумма на    2022 год</t>
  </si>
  <si>
    <t>01400S5550</t>
  </si>
  <si>
    <t xml:space="preserve">Прочие межбюджетные трансферты, передаваемые бюджетам сельских поселений 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</si>
  <si>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2020 год  и плановый период 2021-2022 годов</t>
  </si>
  <si>
    <t>Подпрограмма "Содержание автомобильных дорог общего пользования Галанинского сельсовета "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</si>
  <si>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2020 год и плановый период 2021-2022 годы</t>
  </si>
  <si>
    <t>Сумма на    2020 год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</si>
  <si>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</si>
  <si>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</si>
  <si>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</si>
  <si>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</si>
  <si>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Подпрограмма "Благоустройство территории  Галанинского сельсовета"</t>
  </si>
  <si>
    <t xml:space="preserve">Организация и содержание мест захоронения  на территории Галанинского сельсоветов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</si>
  <si>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к Решению Галанинского сельского</t>
  </si>
  <si>
    <t>к   Решению Галанинского сельского</t>
  </si>
  <si>
    <t>805 2 02 49999 10 0018 150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</si>
  <si>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</si>
  <si>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 xml:space="preserve"> 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</si>
  <si>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805 1 08 04020 01 0000 110</t>
  </si>
  <si>
    <t>805 1 08 04000 01 0000 110</t>
  </si>
  <si>
    <t>805 2 02 49999 10 7508 150</t>
  </si>
  <si>
    <t>Субсидии бюджетам муниципальных районов на обустройство и восстановление воинских захаронений, находящихся в государственной собственности</t>
  </si>
  <si>
    <t>Субсидии бюджетам бюджетной системы Российской Федерации (межбюджетные субсидии)</t>
  </si>
  <si>
    <t>805 2 02 20000 00 0000 150</t>
  </si>
  <si>
    <t>805 2 02 25229 10 0000 150</t>
  </si>
  <si>
    <t>805 2 02 25229 10 L299 150</t>
  </si>
  <si>
    <t>040901200S5080</t>
  </si>
  <si>
    <t>04090120081090</t>
  </si>
  <si>
    <t>050301100S7412</t>
  </si>
  <si>
    <t>031001300S4120</t>
  </si>
  <si>
    <t>04090120082120</t>
  </si>
  <si>
    <t>акцизы</t>
  </si>
  <si>
    <t>ПМИ</t>
  </si>
  <si>
    <t>дороги , софинансирование</t>
  </si>
  <si>
    <t>ошибка</t>
  </si>
  <si>
    <t>дороги,собственные</t>
  </si>
  <si>
    <t>02038110051180</t>
  </si>
  <si>
    <t>итого</t>
  </si>
  <si>
    <t>050301100L2990</t>
  </si>
  <si>
    <t>lдороги</t>
  </si>
  <si>
    <t>в/у</t>
  </si>
  <si>
    <t>воинские захоронения</t>
  </si>
  <si>
    <t>121</t>
  </si>
  <si>
    <t>129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</si>
  <si>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</si>
  <si>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01200S5080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</si>
  <si>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</si>
  <si>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Правительства Российской Федерации</t>
  </si>
  <si>
    <t>01100L2990</t>
  </si>
  <si>
    <t>01100S6410</t>
  </si>
  <si>
    <t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</si>
  <si>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план</t>
  </si>
  <si>
    <t>на 19.03.20</t>
  </si>
  <si>
    <t>Софинансирование  на содержание дорожной деятельности в отношении автомобильных дорог общего пользования местного значения за счет средств местного бюджета  в рамках подпрограммы "Содержание дорог общего пользования Галанинского сельсовета" муниципальной программы   Галанинского сельсовета "Создание безопасных и комфортных условий для проживания на территории Галанинского сельсовета"</t>
  </si>
  <si>
    <t>Субсидии на содержание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  Галанинского сельсовета "Создание безопасных и комфортных условий для проживания на территории Галанинского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</si>
  <si>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отделтьных органов местного самоуправления.</t>
  </si>
  <si>
    <t>Подпрограмма "Обеспечение безопасности жителей Галанинского сельсовета"</t>
  </si>
  <si>
    <t>МЕЖБЮДЖЕТНЫЕ ТРАНСФЕРТЫ ОБЩЕГО ХАРАКТЕРА БЮДЖЕТАМ БЮДЖЕТНОЙ СИСТЕМЫ РОССИЙСКОЙ ФЕДЕРАЦИИ</t>
  </si>
  <si>
    <t>Подпрограмма "Поддержка искусства и народного творчества"</t>
  </si>
  <si>
    <t>СОЦИАЛЬНАЯ ПОЛИТИКА</t>
  </si>
  <si>
    <t>Подпрограмма "Прочие мероприятия Галанинского сельсовета 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</si>
  <si>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</si>
  <si>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КУЛЬТУРА, КИНЕМАТОГРАФИЯ</t>
  </si>
  <si>
    <t>Межбюджетные трансферты, передоваемые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</si>
  <si>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0140S5550</t>
  </si>
  <si>
    <t>Совета депутатов  от    19.03.20120г  № 41-130</t>
  </si>
  <si>
    <t>Совета депутатов  от  19.03.20г  №  41-130</t>
  </si>
  <si>
    <t>Совета депутатов  от   19.03.2020г  № 41-130</t>
  </si>
  <si>
    <t>Совета депутатов от    19.03.2020 № 41-130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</si>
</sst>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178" fontId="4" fillId="0" borderId="10" xfId="0" applyNumberFormat="1" applyFont="1" applyBorder="1" applyAlignment="1">
      <alignment horizontal="center" vertical="top" wrapText="1"/>
    </xf>
    <xf numFmtId="178" fontId="4" fillId="32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178" fontId="4" fillId="32" borderId="0" xfId="0" applyNumberFormat="1" applyFont="1" applyFill="1" applyBorder="1" applyAlignment="1">
      <alignment horizontal="center" vertical="top" wrapText="1"/>
    </xf>
    <xf numFmtId="177" fontId="4" fillId="32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78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wrapText="1"/>
    </xf>
    <xf numFmtId="0" fontId="4" fillId="32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32" borderId="15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 vertical="top" wrapText="1"/>
    </xf>
    <xf numFmtId="4" fontId="4" fillId="32" borderId="12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2" fontId="4" fillId="32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2" fontId="10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181" fontId="4" fillId="0" borderId="17" xfId="0" applyNumberFormat="1" applyFont="1" applyBorder="1" applyAlignment="1" applyProtection="1">
      <alignment horizontal="left" wrapText="1"/>
      <protection/>
    </xf>
    <xf numFmtId="2" fontId="4" fillId="32" borderId="10" xfId="0" applyNumberFormat="1" applyFont="1" applyFill="1" applyBorder="1" applyAlignment="1">
      <alignment/>
    </xf>
    <xf numFmtId="49" fontId="4" fillId="0" borderId="18" xfId="0" applyNumberFormat="1" applyFont="1" applyBorder="1" applyAlignment="1" applyProtection="1">
      <alignment horizontal="left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vertical="top" wrapText="1"/>
    </xf>
    <xf numFmtId="4" fontId="4" fillId="32" borderId="19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7" fillId="0" borderId="17" xfId="0" applyNumberFormat="1" applyFont="1" applyBorder="1" applyAlignment="1" applyProtection="1">
      <alignment horizontal="left" wrapText="1"/>
      <protection/>
    </xf>
    <xf numFmtId="4" fontId="4" fillId="32" borderId="20" xfId="0" applyNumberFormat="1" applyFont="1" applyFill="1" applyBorder="1" applyAlignment="1">
      <alignment horizontal="right"/>
    </xf>
    <xf numFmtId="181" fontId="7" fillId="0" borderId="10" xfId="0" applyNumberFormat="1" applyFont="1" applyBorder="1" applyAlignment="1" applyProtection="1">
      <alignment horizontal="left" wrapText="1"/>
      <protection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2" borderId="21" xfId="0" applyNumberFormat="1" applyFont="1" applyFill="1" applyBorder="1" applyAlignment="1">
      <alignment horizontal="left" wrapText="1"/>
    </xf>
    <xf numFmtId="179" fontId="4" fillId="32" borderId="15" xfId="0" applyNumberFormat="1" applyFont="1" applyFill="1" applyBorder="1" applyAlignment="1" applyProtection="1">
      <alignment horizontal="left" wrapText="1"/>
      <protection hidden="1" locked="0"/>
    </xf>
    <xf numFmtId="2" fontId="12" fillId="32" borderId="10" xfId="0" applyNumberFormat="1" applyFont="1" applyFill="1" applyBorder="1" applyAlignment="1">
      <alignment horizontal="right" vertical="top" wrapText="1"/>
    </xf>
    <xf numFmtId="49" fontId="4" fillId="32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33" borderId="0" xfId="0" applyFont="1" applyFill="1" applyAlignment="1">
      <alignment/>
    </xf>
    <xf numFmtId="2" fontId="10" fillId="33" borderId="10" xfId="0" applyNumberFormat="1" applyFont="1" applyFill="1" applyBorder="1" applyAlignment="1">
      <alignment/>
    </xf>
    <xf numFmtId="177" fontId="4" fillId="33" borderId="0" xfId="0" applyNumberFormat="1" applyFont="1" applyFill="1" applyAlignment="1">
      <alignment/>
    </xf>
    <xf numFmtId="181" fontId="5" fillId="0" borderId="17" xfId="0" applyNumberFormat="1" applyFont="1" applyBorder="1" applyAlignment="1" applyProtection="1">
      <alignment horizontal="left" wrapText="1"/>
      <protection/>
    </xf>
    <xf numFmtId="0" fontId="4" fillId="33" borderId="0" xfId="0" applyFont="1" applyFill="1" applyBorder="1" applyAlignment="1">
      <alignment horizontal="center" vertical="top" wrapText="1"/>
    </xf>
    <xf numFmtId="49" fontId="4" fillId="32" borderId="22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left" wrapText="1"/>
      <protection/>
    </xf>
    <xf numFmtId="177" fontId="4" fillId="0" borderId="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 vertical="top" wrapText="1"/>
    </xf>
    <xf numFmtId="181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179" fontId="4" fillId="33" borderId="10" xfId="0" applyNumberFormat="1" applyFont="1" applyFill="1" applyBorder="1" applyAlignment="1" applyProtection="1">
      <alignment horizontal="left" wrapText="1"/>
      <protection hidden="1" locked="0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right"/>
    </xf>
    <xf numFmtId="0" fontId="4" fillId="33" borderId="19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70;&#1044;&#1046;&#1045;&#1058;%202019-2021\&#1087;&#1088;&#1086;&#1077;&#1082;&#1090;%20&#1088;&#1077;&#1096;&#1077;&#1085;&#1080;&#1103;%20&#1085;&#1072;%202019-202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30">
          <cell r="G30">
            <v>1000</v>
          </cell>
          <cell r="H30">
            <v>1000</v>
          </cell>
          <cell r="I30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tabSelected="1" zoomScalePageLayoutView="0" workbookViewId="0" topLeftCell="A1">
      <selection activeCell="K66" sqref="K66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375" style="0" customWidth="1"/>
    <col min="4" max="4" width="12.125" style="0" customWidth="1"/>
    <col min="5" max="5" width="12.875" style="0" customWidth="1"/>
    <col min="6" max="6" width="12.00390625" style="0" customWidth="1"/>
    <col min="8" max="8" width="8.375" style="0" customWidth="1"/>
  </cols>
  <sheetData>
    <row r="1" ht="9" customHeight="1">
      <c r="A1" s="1"/>
    </row>
    <row r="2" spans="1:9" ht="15.75">
      <c r="A2" s="25" t="s">
        <v>29</v>
      </c>
      <c r="B2" s="25"/>
      <c r="C2" s="25"/>
      <c r="D2" s="127" t="s">
        <v>163</v>
      </c>
      <c r="E2" s="127"/>
      <c r="F2" s="127"/>
      <c r="G2" s="4"/>
      <c r="H2" s="4"/>
      <c r="I2" s="4"/>
    </row>
    <row r="3" spans="1:9" ht="15.75">
      <c r="A3" s="128" t="s">
        <v>86</v>
      </c>
      <c r="B3" s="128"/>
      <c r="C3" s="128"/>
      <c r="D3" s="128"/>
      <c r="E3" s="128"/>
      <c r="F3" s="128"/>
      <c r="G3" s="4"/>
      <c r="H3" s="4"/>
      <c r="I3" s="4"/>
    </row>
    <row r="4" spans="1:9" ht="15.75">
      <c r="A4" s="128" t="s">
        <v>310</v>
      </c>
      <c r="B4" s="128"/>
      <c r="C4" s="128"/>
      <c r="D4" s="128"/>
      <c r="E4" s="128"/>
      <c r="F4" s="128"/>
      <c r="G4" s="4"/>
      <c r="H4" s="4"/>
      <c r="I4" s="4"/>
    </row>
    <row r="5" spans="1:6" ht="12.75">
      <c r="A5" s="2"/>
      <c r="B5" s="12"/>
      <c r="C5" s="12"/>
      <c r="D5" s="12"/>
      <c r="E5" s="12"/>
      <c r="F5" s="12"/>
    </row>
    <row r="6" spans="1:9" ht="15.75">
      <c r="A6" s="132" t="s">
        <v>214</v>
      </c>
      <c r="B6" s="132"/>
      <c r="C6" s="132"/>
      <c r="D6" s="132"/>
      <c r="E6" s="132"/>
      <c r="F6" s="132"/>
      <c r="G6" s="7"/>
      <c r="H6" s="7"/>
      <c r="I6" s="7"/>
    </row>
    <row r="7" spans="1:6" ht="12.75">
      <c r="A7" s="2" t="s">
        <v>147</v>
      </c>
      <c r="B7" s="12"/>
      <c r="C7" s="12"/>
      <c r="D7" s="121" t="s">
        <v>34</v>
      </c>
      <c r="E7" s="121"/>
      <c r="F7" s="121"/>
    </row>
    <row r="8" spans="1:6" ht="30" customHeight="1">
      <c r="A8" s="125" t="s">
        <v>142</v>
      </c>
      <c r="B8" s="120" t="s">
        <v>109</v>
      </c>
      <c r="C8" s="131" t="s">
        <v>108</v>
      </c>
      <c r="D8" s="118" t="s">
        <v>66</v>
      </c>
      <c r="E8" s="118" t="s">
        <v>186</v>
      </c>
      <c r="F8" s="118" t="s">
        <v>215</v>
      </c>
    </row>
    <row r="9" spans="1:6" ht="45" customHeight="1">
      <c r="A9" s="125"/>
      <c r="B9" s="120"/>
      <c r="C9" s="131"/>
      <c r="D9" s="118"/>
      <c r="E9" s="118"/>
      <c r="F9" s="118"/>
    </row>
    <row r="10" spans="1:6" ht="12.75">
      <c r="A10" s="13"/>
      <c r="B10" s="14">
        <v>1</v>
      </c>
      <c r="C10" s="14">
        <v>2</v>
      </c>
      <c r="D10" s="14">
        <v>3</v>
      </c>
      <c r="E10" s="14">
        <v>3</v>
      </c>
      <c r="F10" s="14">
        <v>3</v>
      </c>
    </row>
    <row r="11" spans="1:6" ht="27" customHeight="1">
      <c r="A11" s="26">
        <v>1</v>
      </c>
      <c r="B11" s="15" t="s">
        <v>148</v>
      </c>
      <c r="C11" s="13" t="s">
        <v>149</v>
      </c>
      <c r="D11" s="58">
        <f>D12+D18+D24+D36+D39</f>
        <v>841048</v>
      </c>
      <c r="E11" s="58">
        <f>E12+E18+E24+E36+E39</f>
        <v>850775</v>
      </c>
      <c r="F11" s="58">
        <f>F12+F18+F24+F36+F39</f>
        <v>861887</v>
      </c>
    </row>
    <row r="12" spans="1:6" ht="30.75" customHeight="1">
      <c r="A12" s="26">
        <v>2</v>
      </c>
      <c r="B12" s="15" t="s">
        <v>96</v>
      </c>
      <c r="C12" s="13" t="s">
        <v>150</v>
      </c>
      <c r="D12" s="59">
        <f>D13</f>
        <v>110968</v>
      </c>
      <c r="E12" s="59">
        <f>E13</f>
        <v>115295</v>
      </c>
      <c r="F12" s="59">
        <f>F13</f>
        <v>119907</v>
      </c>
    </row>
    <row r="13" spans="1:6" ht="33.75" customHeight="1">
      <c r="A13" s="26">
        <v>3</v>
      </c>
      <c r="B13" s="15" t="s">
        <v>151</v>
      </c>
      <c r="C13" s="13" t="s">
        <v>152</v>
      </c>
      <c r="D13" s="60">
        <f>D14+D16+D17</f>
        <v>110968</v>
      </c>
      <c r="E13" s="60">
        <f>E14+E16+E17</f>
        <v>115295</v>
      </c>
      <c r="F13" s="60">
        <f>F14+F16+F17</f>
        <v>119907</v>
      </c>
    </row>
    <row r="14" spans="1:6" ht="81" customHeight="1">
      <c r="A14" s="116">
        <v>4</v>
      </c>
      <c r="B14" s="117" t="s">
        <v>169</v>
      </c>
      <c r="C14" s="125" t="s">
        <v>188</v>
      </c>
      <c r="D14" s="119">
        <v>106702</v>
      </c>
      <c r="E14" s="119">
        <v>110863</v>
      </c>
      <c r="F14" s="119">
        <v>115298</v>
      </c>
    </row>
    <row r="15" spans="1:6" ht="13.5" customHeight="1" hidden="1" thickBot="1">
      <c r="A15" s="116"/>
      <c r="B15" s="117"/>
      <c r="C15" s="125"/>
      <c r="D15" s="119"/>
      <c r="E15" s="119"/>
      <c r="F15" s="119"/>
    </row>
    <row r="16" spans="1:6" ht="120.75" customHeight="1">
      <c r="A16" s="26">
        <v>5</v>
      </c>
      <c r="B16" s="15" t="s">
        <v>187</v>
      </c>
      <c r="C16" s="13" t="s">
        <v>189</v>
      </c>
      <c r="D16" s="60">
        <v>1576</v>
      </c>
      <c r="E16" s="60">
        <v>1637</v>
      </c>
      <c r="F16" s="60">
        <v>1702</v>
      </c>
    </row>
    <row r="17" spans="1:6" ht="54" customHeight="1">
      <c r="A17" s="26">
        <v>6</v>
      </c>
      <c r="B17" s="15" t="s">
        <v>170</v>
      </c>
      <c r="C17" s="13" t="s">
        <v>190</v>
      </c>
      <c r="D17" s="60">
        <v>2690</v>
      </c>
      <c r="E17" s="60">
        <v>2795</v>
      </c>
      <c r="F17" s="60">
        <v>2907</v>
      </c>
    </row>
    <row r="18" spans="1:6" ht="42.75" customHeight="1">
      <c r="A18" s="26">
        <v>7</v>
      </c>
      <c r="B18" s="15" t="s">
        <v>91</v>
      </c>
      <c r="C18" s="27" t="s">
        <v>72</v>
      </c>
      <c r="D18" s="59">
        <f>D20+D21+D22+D23</f>
        <v>151700</v>
      </c>
      <c r="E18" s="59">
        <f>E19</f>
        <v>157100</v>
      </c>
      <c r="F18" s="59">
        <f>F19</f>
        <v>163600</v>
      </c>
    </row>
    <row r="19" spans="1:6" ht="40.5" customHeight="1">
      <c r="A19" s="26">
        <v>8</v>
      </c>
      <c r="B19" s="15" t="s">
        <v>97</v>
      </c>
      <c r="C19" s="28" t="s">
        <v>82</v>
      </c>
      <c r="D19" s="60">
        <f>D20+D21+D22+D23</f>
        <v>151700</v>
      </c>
      <c r="E19" s="60">
        <f>E20+E21+E22+E23</f>
        <v>157100</v>
      </c>
      <c r="F19" s="60">
        <f>F20+F21+F22+F23</f>
        <v>163600</v>
      </c>
    </row>
    <row r="20" spans="1:6" ht="79.5" customHeight="1">
      <c r="A20" s="26">
        <v>9</v>
      </c>
      <c r="B20" s="15" t="s">
        <v>98</v>
      </c>
      <c r="C20" s="33" t="s">
        <v>143</v>
      </c>
      <c r="D20" s="60">
        <v>69500</v>
      </c>
      <c r="E20" s="60">
        <v>72400</v>
      </c>
      <c r="F20" s="60">
        <v>75300</v>
      </c>
    </row>
    <row r="21" spans="1:6" ht="94.5" customHeight="1">
      <c r="A21" s="26">
        <v>10</v>
      </c>
      <c r="B21" s="15" t="s">
        <v>99</v>
      </c>
      <c r="C21" s="29" t="s">
        <v>191</v>
      </c>
      <c r="D21" s="60">
        <v>400</v>
      </c>
      <c r="E21" s="60">
        <v>400</v>
      </c>
      <c r="F21" s="60">
        <v>400</v>
      </c>
    </row>
    <row r="22" spans="1:6" ht="82.5" customHeight="1">
      <c r="A22" s="26">
        <v>11</v>
      </c>
      <c r="B22" s="15" t="s">
        <v>100</v>
      </c>
      <c r="C22" s="29" t="s">
        <v>92</v>
      </c>
      <c r="D22" s="60">
        <v>90800</v>
      </c>
      <c r="E22" s="60">
        <v>94300</v>
      </c>
      <c r="F22" s="60">
        <v>97500</v>
      </c>
    </row>
    <row r="23" spans="1:6" ht="80.25" customHeight="1">
      <c r="A23" s="26">
        <v>12</v>
      </c>
      <c r="B23" s="15" t="s">
        <v>101</v>
      </c>
      <c r="C23" s="29" t="s">
        <v>93</v>
      </c>
      <c r="D23" s="60">
        <v>-9000</v>
      </c>
      <c r="E23" s="60">
        <v>-10000</v>
      </c>
      <c r="F23" s="60">
        <v>-9600</v>
      </c>
    </row>
    <row r="24" spans="1:6" ht="17.25" customHeight="1">
      <c r="A24" s="26">
        <v>13</v>
      </c>
      <c r="B24" s="15" t="s">
        <v>144</v>
      </c>
      <c r="C24" s="13" t="s">
        <v>171</v>
      </c>
      <c r="D24" s="59">
        <f>D25+D28</f>
        <v>543820</v>
      </c>
      <c r="E24" s="59">
        <f>E25+E28</f>
        <v>543820</v>
      </c>
      <c r="F24" s="59">
        <f>F25+F28</f>
        <v>543820</v>
      </c>
    </row>
    <row r="25" spans="1:6" ht="17.25" customHeight="1">
      <c r="A25" s="26">
        <v>14</v>
      </c>
      <c r="B25" s="48" t="s">
        <v>95</v>
      </c>
      <c r="C25" s="17" t="s">
        <v>153</v>
      </c>
      <c r="D25" s="61">
        <f>D26</f>
        <v>74400</v>
      </c>
      <c r="E25" s="61">
        <f>E26</f>
        <v>74400</v>
      </c>
      <c r="F25" s="61">
        <f>F26</f>
        <v>74400</v>
      </c>
    </row>
    <row r="26" spans="1:6" ht="17.25" customHeight="1">
      <c r="A26" s="116">
        <v>15</v>
      </c>
      <c r="B26" s="129" t="s">
        <v>154</v>
      </c>
      <c r="C26" s="130" t="s">
        <v>113</v>
      </c>
      <c r="D26" s="126">
        <v>74400</v>
      </c>
      <c r="E26" s="126">
        <v>74400</v>
      </c>
      <c r="F26" s="126">
        <v>74400</v>
      </c>
    </row>
    <row r="27" spans="1:6" ht="42.75" customHeight="1">
      <c r="A27" s="116"/>
      <c r="B27" s="129"/>
      <c r="C27" s="130"/>
      <c r="D27" s="126"/>
      <c r="E27" s="126"/>
      <c r="F27" s="126"/>
    </row>
    <row r="28" spans="1:6" ht="33" customHeight="1">
      <c r="A28" s="26">
        <v>16</v>
      </c>
      <c r="B28" s="15" t="s">
        <v>94</v>
      </c>
      <c r="C28" s="17" t="s">
        <v>172</v>
      </c>
      <c r="D28" s="61">
        <f>D29+D32</f>
        <v>469420</v>
      </c>
      <c r="E28" s="61">
        <f>E29+E32</f>
        <v>469420</v>
      </c>
      <c r="F28" s="61">
        <f>F29+F32</f>
        <v>469420</v>
      </c>
    </row>
    <row r="29" spans="1:6" ht="30.75" customHeight="1">
      <c r="A29" s="26">
        <v>17</v>
      </c>
      <c r="B29" s="15" t="s">
        <v>50</v>
      </c>
      <c r="C29" s="13" t="s">
        <v>49</v>
      </c>
      <c r="D29" s="60">
        <v>211000</v>
      </c>
      <c r="E29" s="60">
        <v>211000</v>
      </c>
      <c r="F29" s="60">
        <v>211000</v>
      </c>
    </row>
    <row r="30" spans="1:6" ht="43.5" customHeight="1">
      <c r="A30" s="116">
        <v>18</v>
      </c>
      <c r="B30" s="117" t="s">
        <v>51</v>
      </c>
      <c r="C30" s="125" t="s">
        <v>192</v>
      </c>
      <c r="D30" s="119">
        <v>211000</v>
      </c>
      <c r="E30" s="119">
        <v>211000</v>
      </c>
      <c r="F30" s="119">
        <v>211000</v>
      </c>
    </row>
    <row r="31" spans="1:6" ht="6" customHeight="1" hidden="1">
      <c r="A31" s="116"/>
      <c r="B31" s="117"/>
      <c r="C31" s="125"/>
      <c r="D31" s="119"/>
      <c r="E31" s="119"/>
      <c r="F31" s="119"/>
    </row>
    <row r="32" spans="1:6" ht="24" customHeight="1">
      <c r="A32" s="135">
        <v>19</v>
      </c>
      <c r="B32" s="137" t="s">
        <v>52</v>
      </c>
      <c r="C32" s="139" t="s">
        <v>193</v>
      </c>
      <c r="D32" s="133">
        <f>D34</f>
        <v>258420</v>
      </c>
      <c r="E32" s="133">
        <f>E34</f>
        <v>258420</v>
      </c>
      <c r="F32" s="133">
        <f>F34</f>
        <v>258420</v>
      </c>
    </row>
    <row r="33" spans="1:6" ht="13.5" customHeight="1" hidden="1">
      <c r="A33" s="136"/>
      <c r="B33" s="138"/>
      <c r="C33" s="140"/>
      <c r="D33" s="134"/>
      <c r="E33" s="134"/>
      <c r="F33" s="134"/>
    </row>
    <row r="34" spans="1:6" ht="41.25" customHeight="1">
      <c r="A34" s="116">
        <v>20</v>
      </c>
      <c r="B34" s="117" t="s">
        <v>54</v>
      </c>
      <c r="C34" s="125" t="s">
        <v>53</v>
      </c>
      <c r="D34" s="119">
        <v>258420</v>
      </c>
      <c r="E34" s="119">
        <v>258420</v>
      </c>
      <c r="F34" s="119">
        <v>258420</v>
      </c>
    </row>
    <row r="35" spans="1:6" ht="2.25" customHeight="1" hidden="1">
      <c r="A35" s="116"/>
      <c r="B35" s="117"/>
      <c r="C35" s="125"/>
      <c r="D35" s="119"/>
      <c r="E35" s="119"/>
      <c r="F35" s="119"/>
    </row>
    <row r="36" spans="1:6" ht="24" customHeight="1">
      <c r="A36" s="26">
        <v>21</v>
      </c>
      <c r="B36" s="15" t="s">
        <v>155</v>
      </c>
      <c r="C36" s="13" t="s">
        <v>156</v>
      </c>
      <c r="D36" s="59">
        <f aca="true" t="shared" si="0" ref="D36:F37">D37</f>
        <v>6000</v>
      </c>
      <c r="E36" s="59">
        <f t="shared" si="0"/>
        <v>6000</v>
      </c>
      <c r="F36" s="59">
        <f t="shared" si="0"/>
        <v>6000</v>
      </c>
    </row>
    <row r="37" spans="1:6" ht="60" customHeight="1">
      <c r="A37" s="26">
        <v>22</v>
      </c>
      <c r="B37" s="15" t="s">
        <v>261</v>
      </c>
      <c r="C37" s="17" t="s">
        <v>102</v>
      </c>
      <c r="D37" s="60">
        <f t="shared" si="0"/>
        <v>6000</v>
      </c>
      <c r="E37" s="60">
        <f t="shared" si="0"/>
        <v>6000</v>
      </c>
      <c r="F37" s="60">
        <f t="shared" si="0"/>
        <v>6000</v>
      </c>
    </row>
    <row r="38" spans="1:6" ht="79.5" customHeight="1">
      <c r="A38" s="26">
        <v>23</v>
      </c>
      <c r="B38" s="15" t="s">
        <v>260</v>
      </c>
      <c r="C38" s="17" t="s">
        <v>141</v>
      </c>
      <c r="D38" s="60">
        <v>6000</v>
      </c>
      <c r="E38" s="60">
        <v>6000</v>
      </c>
      <c r="F38" s="60">
        <v>6000</v>
      </c>
    </row>
    <row r="39" spans="1:6" ht="43.5" customHeight="1">
      <c r="A39" s="26">
        <v>24</v>
      </c>
      <c r="B39" s="15" t="s">
        <v>157</v>
      </c>
      <c r="C39" s="13" t="s">
        <v>158</v>
      </c>
      <c r="D39" s="59">
        <f aca="true" t="shared" si="1" ref="D39:F40">D40</f>
        <v>28560</v>
      </c>
      <c r="E39" s="59">
        <f t="shared" si="1"/>
        <v>28560</v>
      </c>
      <c r="F39" s="59">
        <f t="shared" si="1"/>
        <v>28560</v>
      </c>
    </row>
    <row r="40" spans="1:6" ht="97.5" customHeight="1">
      <c r="A40" s="26">
        <v>25</v>
      </c>
      <c r="B40" s="15" t="s">
        <v>159</v>
      </c>
      <c r="C40" s="13" t="s">
        <v>23</v>
      </c>
      <c r="D40" s="61">
        <f t="shared" si="1"/>
        <v>28560</v>
      </c>
      <c r="E40" s="61">
        <f t="shared" si="1"/>
        <v>28560</v>
      </c>
      <c r="F40" s="61">
        <f t="shared" si="1"/>
        <v>28560</v>
      </c>
    </row>
    <row r="41" spans="1:6" ht="45" customHeight="1">
      <c r="A41" s="26">
        <v>26</v>
      </c>
      <c r="B41" s="15" t="s">
        <v>24</v>
      </c>
      <c r="C41" s="31" t="s">
        <v>25</v>
      </c>
      <c r="D41" s="60">
        <f>D42</f>
        <v>28560</v>
      </c>
      <c r="E41" s="60">
        <f>E42</f>
        <v>28560</v>
      </c>
      <c r="F41" s="60">
        <f>F42</f>
        <v>28560</v>
      </c>
    </row>
    <row r="42" spans="1:6" ht="45" customHeight="1">
      <c r="A42" s="26">
        <v>27</v>
      </c>
      <c r="B42" s="15" t="s">
        <v>118</v>
      </c>
      <c r="C42" s="31" t="s">
        <v>119</v>
      </c>
      <c r="D42" s="60">
        <v>28560</v>
      </c>
      <c r="E42" s="60">
        <v>28560</v>
      </c>
      <c r="F42" s="60">
        <v>28560</v>
      </c>
    </row>
    <row r="43" spans="1:6" ht="26.25" customHeight="1">
      <c r="A43" s="26">
        <v>28</v>
      </c>
      <c r="B43" s="15" t="s">
        <v>160</v>
      </c>
      <c r="C43" s="13" t="s">
        <v>161</v>
      </c>
      <c r="D43" s="59">
        <f>D44</f>
        <v>7303712</v>
      </c>
      <c r="E43" s="59">
        <f>E44</f>
        <v>7361855</v>
      </c>
      <c r="F43" s="59">
        <f>F44</f>
        <v>7246837</v>
      </c>
    </row>
    <row r="44" spans="1:6" ht="38.25" customHeight="1">
      <c r="A44" s="26">
        <v>29</v>
      </c>
      <c r="B44" s="50" t="s">
        <v>74</v>
      </c>
      <c r="C44" s="56" t="s">
        <v>73</v>
      </c>
      <c r="D44" s="60">
        <f>D45+D53+D59</f>
        <v>7303712</v>
      </c>
      <c r="E44" s="60">
        <f>E45+E54+E59</f>
        <v>7361855</v>
      </c>
      <c r="F44" s="60">
        <f>F45+F54+F59</f>
        <v>7246837</v>
      </c>
    </row>
    <row r="45" spans="1:6" ht="26.25" customHeight="1">
      <c r="A45" s="26">
        <v>30</v>
      </c>
      <c r="B45" s="51" t="s">
        <v>228</v>
      </c>
      <c r="C45" s="54" t="s">
        <v>90</v>
      </c>
      <c r="D45" s="62">
        <f>D46</f>
        <v>6378535</v>
      </c>
      <c r="E45" s="62">
        <f>E46</f>
        <v>6234419</v>
      </c>
      <c r="F45" s="62">
        <f>F46</f>
        <v>6118419</v>
      </c>
    </row>
    <row r="46" spans="1:6" ht="31.5" customHeight="1">
      <c r="A46" s="26">
        <v>31</v>
      </c>
      <c r="B46" s="51" t="s">
        <v>229</v>
      </c>
      <c r="C46" s="54" t="s">
        <v>75</v>
      </c>
      <c r="D46" s="62">
        <f>D48+D49</f>
        <v>6378535</v>
      </c>
      <c r="E46" s="62">
        <f>E47</f>
        <v>6234419</v>
      </c>
      <c r="F46" s="62">
        <f>+F48+F49</f>
        <v>6118419</v>
      </c>
    </row>
    <row r="47" spans="1:6" ht="31.5" customHeight="1">
      <c r="A47" s="26">
        <v>32</v>
      </c>
      <c r="B47" s="51" t="s">
        <v>230</v>
      </c>
      <c r="C47" s="54" t="s">
        <v>87</v>
      </c>
      <c r="D47" s="62">
        <f>D46</f>
        <v>6378535</v>
      </c>
      <c r="E47" s="62">
        <f>E48+E49+E50</f>
        <v>6234419</v>
      </c>
      <c r="F47" s="62">
        <f>F46</f>
        <v>6118419</v>
      </c>
    </row>
    <row r="48" spans="1:6" ht="45" customHeight="1">
      <c r="A48" s="26">
        <v>33</v>
      </c>
      <c r="B48" s="52" t="s">
        <v>231</v>
      </c>
      <c r="C48" s="53" t="s">
        <v>114</v>
      </c>
      <c r="D48" s="62">
        <v>1300589</v>
      </c>
      <c r="E48" s="62">
        <v>1040473</v>
      </c>
      <c r="F48" s="62">
        <v>1040473</v>
      </c>
    </row>
    <row r="49" spans="1:6" ht="45" customHeight="1">
      <c r="A49" s="26">
        <v>34</v>
      </c>
      <c r="B49" s="26" t="s">
        <v>227</v>
      </c>
      <c r="C49" s="13" t="s">
        <v>89</v>
      </c>
      <c r="D49" s="62">
        <v>5077946</v>
      </c>
      <c r="E49" s="62">
        <v>5077946</v>
      </c>
      <c r="F49" s="62">
        <v>5077946</v>
      </c>
    </row>
    <row r="50" spans="1:6" ht="45" customHeight="1">
      <c r="A50" s="26">
        <v>34</v>
      </c>
      <c r="B50" s="26" t="s">
        <v>265</v>
      </c>
      <c r="C50" s="90" t="s">
        <v>264</v>
      </c>
      <c r="D50" s="62">
        <v>0</v>
      </c>
      <c r="E50" s="62">
        <v>116000</v>
      </c>
      <c r="F50" s="62">
        <v>0</v>
      </c>
    </row>
    <row r="51" spans="1:6" ht="45" customHeight="1">
      <c r="A51" s="26">
        <v>34</v>
      </c>
      <c r="B51" s="26" t="s">
        <v>266</v>
      </c>
      <c r="C51" s="90" t="s">
        <v>258</v>
      </c>
      <c r="D51" s="62">
        <v>0</v>
      </c>
      <c r="E51" s="62">
        <v>116000</v>
      </c>
      <c r="F51" s="62">
        <v>0</v>
      </c>
    </row>
    <row r="52" spans="1:6" ht="45" customHeight="1">
      <c r="A52" s="26">
        <v>34</v>
      </c>
      <c r="B52" s="26" t="s">
        <v>267</v>
      </c>
      <c r="C52" s="90" t="s">
        <v>263</v>
      </c>
      <c r="D52" s="62">
        <v>0</v>
      </c>
      <c r="E52" s="62">
        <v>116000</v>
      </c>
      <c r="F52" s="62">
        <v>0</v>
      </c>
    </row>
    <row r="53" spans="1:6" ht="45" customHeight="1">
      <c r="A53" s="26">
        <v>35</v>
      </c>
      <c r="B53" s="26" t="s">
        <v>226</v>
      </c>
      <c r="C53" s="54" t="s">
        <v>88</v>
      </c>
      <c r="D53" s="62">
        <f>D54</f>
        <v>113254</v>
      </c>
      <c r="E53" s="62">
        <f>E54</f>
        <v>113915</v>
      </c>
      <c r="F53" s="62">
        <f>F54</f>
        <v>116923</v>
      </c>
    </row>
    <row r="54" spans="1:6" ht="29.25" customHeight="1">
      <c r="A54" s="26">
        <v>36</v>
      </c>
      <c r="B54" s="51" t="s">
        <v>225</v>
      </c>
      <c r="C54" s="54" t="s">
        <v>76</v>
      </c>
      <c r="D54" s="60">
        <f>D55+D57</f>
        <v>113254</v>
      </c>
      <c r="E54" s="60">
        <f>E55+E57</f>
        <v>113915</v>
      </c>
      <c r="F54" s="60">
        <f>F55+F57</f>
        <v>116923</v>
      </c>
    </row>
    <row r="55" spans="1:6" ht="43.5" customHeight="1">
      <c r="A55" s="26">
        <v>37</v>
      </c>
      <c r="B55" s="51" t="s">
        <v>224</v>
      </c>
      <c r="C55" s="54" t="s">
        <v>78</v>
      </c>
      <c r="D55" s="60">
        <f>D56</f>
        <v>5325</v>
      </c>
      <c r="E55" s="60">
        <f>E56</f>
        <v>5325</v>
      </c>
      <c r="F55" s="60">
        <f>F56</f>
        <v>5325</v>
      </c>
    </row>
    <row r="56" spans="1:6" ht="60.75" customHeight="1">
      <c r="A56" s="26">
        <v>38</v>
      </c>
      <c r="B56" s="51" t="s">
        <v>223</v>
      </c>
      <c r="C56" s="55" t="s">
        <v>213</v>
      </c>
      <c r="D56" s="60">
        <v>5325</v>
      </c>
      <c r="E56" s="60">
        <v>5325</v>
      </c>
      <c r="F56" s="60">
        <v>5325</v>
      </c>
    </row>
    <row r="57" spans="1:6" ht="45.75" customHeight="1">
      <c r="A57" s="26">
        <v>39</v>
      </c>
      <c r="B57" s="51" t="s">
        <v>222</v>
      </c>
      <c r="C57" s="54" t="s">
        <v>77</v>
      </c>
      <c r="D57" s="60">
        <f>D58</f>
        <v>107929</v>
      </c>
      <c r="E57" s="60">
        <f>E58</f>
        <v>108590</v>
      </c>
      <c r="F57" s="60">
        <f>F58</f>
        <v>111598</v>
      </c>
    </row>
    <row r="58" spans="1:6" ht="53.25" customHeight="1">
      <c r="A58" s="26">
        <v>40</v>
      </c>
      <c r="B58" s="51" t="s">
        <v>222</v>
      </c>
      <c r="C58" s="55" t="s">
        <v>80</v>
      </c>
      <c r="D58" s="60">
        <v>107929</v>
      </c>
      <c r="E58" s="60">
        <v>108590</v>
      </c>
      <c r="F58" s="60">
        <v>111598</v>
      </c>
    </row>
    <row r="59" spans="1:6" ht="21.75" customHeight="1">
      <c r="A59" s="26">
        <v>41</v>
      </c>
      <c r="B59" s="51" t="s">
        <v>221</v>
      </c>
      <c r="C59" s="54" t="s">
        <v>162</v>
      </c>
      <c r="D59" s="60">
        <f aca="true" t="shared" si="2" ref="D59:F60">D60</f>
        <v>811923</v>
      </c>
      <c r="E59" s="60">
        <f t="shared" si="2"/>
        <v>1013521</v>
      </c>
      <c r="F59" s="60">
        <f t="shared" si="2"/>
        <v>1011495</v>
      </c>
    </row>
    <row r="60" spans="1:6" ht="25.5" customHeight="1">
      <c r="A60" s="26">
        <v>42</v>
      </c>
      <c r="B60" s="51" t="s">
        <v>220</v>
      </c>
      <c r="C60" s="54" t="s">
        <v>79</v>
      </c>
      <c r="D60" s="60">
        <f t="shared" si="2"/>
        <v>811923</v>
      </c>
      <c r="E60" s="60">
        <f t="shared" si="2"/>
        <v>1013521</v>
      </c>
      <c r="F60" s="60">
        <f t="shared" si="2"/>
        <v>1011495</v>
      </c>
    </row>
    <row r="61" spans="1:6" ht="32.25" customHeight="1">
      <c r="A61" s="26">
        <v>43</v>
      </c>
      <c r="B61" s="51" t="s">
        <v>219</v>
      </c>
      <c r="C61" s="55" t="s">
        <v>115</v>
      </c>
      <c r="D61" s="60">
        <f>D62+D63+D65+D64+D66</f>
        <v>811923</v>
      </c>
      <c r="E61" s="60">
        <f>E62+E63+E65+E64+E66</f>
        <v>1013521</v>
      </c>
      <c r="F61" s="60">
        <f>F62+F63+F65+F64+F66</f>
        <v>1011495</v>
      </c>
    </row>
    <row r="62" spans="1:6" ht="51.75" customHeight="1" thickBot="1">
      <c r="A62" s="26">
        <v>44</v>
      </c>
      <c r="B62" s="49" t="s">
        <v>218</v>
      </c>
      <c r="C62" s="55" t="s">
        <v>81</v>
      </c>
      <c r="D62" s="63">
        <v>396498</v>
      </c>
      <c r="E62" s="63">
        <v>646887</v>
      </c>
      <c r="F62" s="63">
        <v>635775</v>
      </c>
    </row>
    <row r="63" spans="1:6" ht="51.75" customHeight="1" thickBot="1">
      <c r="A63" s="26">
        <v>45</v>
      </c>
      <c r="B63" s="49" t="s">
        <v>219</v>
      </c>
      <c r="C63" s="55" t="s">
        <v>244</v>
      </c>
      <c r="D63" s="63">
        <v>34080</v>
      </c>
      <c r="E63" s="63">
        <v>34080</v>
      </c>
      <c r="F63" s="63">
        <v>34080</v>
      </c>
    </row>
    <row r="64" spans="1:6" ht="82.5" customHeight="1" thickBot="1">
      <c r="A64" s="26">
        <v>46</v>
      </c>
      <c r="B64" s="49" t="s">
        <v>257</v>
      </c>
      <c r="C64" s="55" t="s">
        <v>259</v>
      </c>
      <c r="D64" s="87">
        <v>87651</v>
      </c>
      <c r="E64" s="87">
        <v>0</v>
      </c>
      <c r="F64" s="87">
        <v>0</v>
      </c>
    </row>
    <row r="65" spans="1:6" ht="66.75" customHeight="1" thickBot="1">
      <c r="A65" s="26">
        <v>47</v>
      </c>
      <c r="B65" s="49" t="s">
        <v>217</v>
      </c>
      <c r="C65" s="55" t="s">
        <v>194</v>
      </c>
      <c r="D65" s="64">
        <v>75317</v>
      </c>
      <c r="E65" s="64">
        <v>105444</v>
      </c>
      <c r="F65" s="64">
        <v>105444</v>
      </c>
    </row>
    <row r="66" spans="1:6" ht="93.75" customHeight="1" thickBot="1">
      <c r="A66" s="26">
        <v>48</v>
      </c>
      <c r="B66" s="49" t="s">
        <v>262</v>
      </c>
      <c r="C66" s="92" t="s">
        <v>216</v>
      </c>
      <c r="D66" s="91">
        <v>218377</v>
      </c>
      <c r="E66" s="64">
        <v>227110</v>
      </c>
      <c r="F66" s="64">
        <v>236196</v>
      </c>
    </row>
    <row r="67" spans="1:6" ht="12.75">
      <c r="A67" s="122"/>
      <c r="B67" s="123"/>
      <c r="C67" s="124"/>
      <c r="D67" s="65">
        <f>D11+D43</f>
        <v>8144760</v>
      </c>
      <c r="E67" s="65">
        <f>E11+E43</f>
        <v>8212630</v>
      </c>
      <c r="F67" s="65">
        <f>F11+F43</f>
        <v>8108724</v>
      </c>
    </row>
    <row r="69" spans="4:6" ht="12.75">
      <c r="D69" s="68"/>
      <c r="E69" s="68"/>
      <c r="F69" s="68"/>
    </row>
  </sheetData>
  <sheetProtection/>
  <mergeCells count="42">
    <mergeCell ref="C32:C33"/>
    <mergeCell ref="C30:C31"/>
    <mergeCell ref="D30:D31"/>
    <mergeCell ref="E14:E15"/>
    <mergeCell ref="D26:D27"/>
    <mergeCell ref="E26:E27"/>
    <mergeCell ref="A6:F6"/>
    <mergeCell ref="D8:D9"/>
    <mergeCell ref="D34:D35"/>
    <mergeCell ref="D32:D33"/>
    <mergeCell ref="E34:E35"/>
    <mergeCell ref="F30:F31"/>
    <mergeCell ref="F32:F33"/>
    <mergeCell ref="A32:A33"/>
    <mergeCell ref="E32:E33"/>
    <mergeCell ref="B32:B33"/>
    <mergeCell ref="D2:F2"/>
    <mergeCell ref="A3:F3"/>
    <mergeCell ref="A4:F4"/>
    <mergeCell ref="B26:B27"/>
    <mergeCell ref="C26:C27"/>
    <mergeCell ref="A14:A15"/>
    <mergeCell ref="A8:A9"/>
    <mergeCell ref="C8:C9"/>
    <mergeCell ref="B14:B15"/>
    <mergeCell ref="D14:D15"/>
    <mergeCell ref="D7:F7"/>
    <mergeCell ref="A67:C67"/>
    <mergeCell ref="A34:A35"/>
    <mergeCell ref="B34:B35"/>
    <mergeCell ref="C34:C35"/>
    <mergeCell ref="F34:F35"/>
    <mergeCell ref="F26:F27"/>
    <mergeCell ref="F8:F9"/>
    <mergeCell ref="A26:A27"/>
    <mergeCell ref="C14:C15"/>
    <mergeCell ref="A30:A31"/>
    <mergeCell ref="B30:B31"/>
    <mergeCell ref="E8:E9"/>
    <mergeCell ref="F14:F15"/>
    <mergeCell ref="B8:B9"/>
    <mergeCell ref="E30:E31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.375" style="0" customWidth="1"/>
    <col min="2" max="2" width="59.375" style="0" customWidth="1"/>
    <col min="3" max="3" width="11.00390625" style="0" customWidth="1"/>
    <col min="4" max="4" width="12.125" style="0" customWidth="1"/>
    <col min="5" max="5" width="11.125" style="0" customWidth="1"/>
    <col min="6" max="6" width="11.375" style="0" customWidth="1"/>
  </cols>
  <sheetData>
    <row r="1" spans="1:6" ht="12.75">
      <c r="A1" s="128" t="s">
        <v>30</v>
      </c>
      <c r="B1" s="128"/>
      <c r="C1" s="128"/>
      <c r="D1" s="128"/>
      <c r="E1" s="128"/>
      <c r="F1" s="128"/>
    </row>
    <row r="2" spans="1:6" ht="12.75">
      <c r="A2" s="128" t="s">
        <v>255</v>
      </c>
      <c r="B2" s="128"/>
      <c r="C2" s="128"/>
      <c r="D2" s="128"/>
      <c r="E2" s="128"/>
      <c r="F2" s="128"/>
    </row>
    <row r="3" spans="1:6" ht="12.75">
      <c r="A3" s="128" t="s">
        <v>309</v>
      </c>
      <c r="B3" s="128"/>
      <c r="C3" s="128"/>
      <c r="D3" s="128"/>
      <c r="E3" s="128"/>
      <c r="F3" s="128"/>
    </row>
    <row r="4" spans="1:6" ht="11.25" customHeight="1">
      <c r="A4" s="3"/>
      <c r="B4" s="69"/>
      <c r="C4" s="69"/>
      <c r="D4" s="69"/>
      <c r="E4" s="69"/>
      <c r="F4" s="69"/>
    </row>
    <row r="5" spans="1:6" ht="15.75" customHeight="1">
      <c r="A5" s="141" t="s">
        <v>240</v>
      </c>
      <c r="B5" s="141"/>
      <c r="C5" s="141"/>
      <c r="D5" s="141"/>
      <c r="E5" s="69"/>
      <c r="F5" s="69"/>
    </row>
    <row r="6" spans="1:6" ht="33" customHeight="1">
      <c r="A6" s="141"/>
      <c r="B6" s="141"/>
      <c r="C6" s="141"/>
      <c r="D6" s="141"/>
      <c r="E6" s="69"/>
      <c r="F6" s="69"/>
    </row>
    <row r="7" spans="1:6" ht="12.75">
      <c r="A7" s="142" t="s">
        <v>34</v>
      </c>
      <c r="B7" s="142"/>
      <c r="C7" s="142"/>
      <c r="D7" s="142"/>
      <c r="E7" s="142"/>
      <c r="F7" s="142"/>
    </row>
    <row r="8" spans="1:6" ht="47.25" customHeight="1">
      <c r="A8" s="14" t="s">
        <v>35</v>
      </c>
      <c r="B8" s="26" t="s">
        <v>6</v>
      </c>
      <c r="C8" s="14" t="s">
        <v>164</v>
      </c>
      <c r="D8" s="14" t="s">
        <v>69</v>
      </c>
      <c r="E8" s="14" t="s">
        <v>195</v>
      </c>
      <c r="F8" s="14" t="s">
        <v>241</v>
      </c>
    </row>
    <row r="9" spans="1:6" ht="12.75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</row>
    <row r="10" spans="1:6" ht="15" customHeight="1">
      <c r="A10" s="14">
        <v>1</v>
      </c>
      <c r="B10" s="13" t="s">
        <v>165</v>
      </c>
      <c r="C10" s="18" t="s">
        <v>7</v>
      </c>
      <c r="D10" s="71">
        <f>D11+D12+D13+D14+D15</f>
        <v>4610281.7</v>
      </c>
      <c r="E10" s="71">
        <f>E11+E12+E13+E14+E15</f>
        <v>4290115.7</v>
      </c>
      <c r="F10" s="71">
        <f>F11+F12+F13+F14+F15</f>
        <v>4213112</v>
      </c>
    </row>
    <row r="11" spans="1:6" ht="33" customHeight="1">
      <c r="A11" s="14">
        <v>2</v>
      </c>
      <c r="B11" s="13" t="s">
        <v>166</v>
      </c>
      <c r="C11" s="18" t="s">
        <v>8</v>
      </c>
      <c r="D11" s="63">
        <f>'прил 6 ведом'!G19</f>
        <v>766240</v>
      </c>
      <c r="E11" s="63">
        <f>'прил 6 ведом'!H19</f>
        <v>766240</v>
      </c>
      <c r="F11" s="63">
        <f>'прил 6 ведом'!I19</f>
        <v>766240</v>
      </c>
    </row>
    <row r="12" spans="1:6" ht="45" customHeight="1">
      <c r="A12" s="14">
        <v>3</v>
      </c>
      <c r="B12" s="13" t="s">
        <v>167</v>
      </c>
      <c r="C12" s="18" t="s">
        <v>9</v>
      </c>
      <c r="D12" s="70">
        <f>'прил 6 ведом'!G20</f>
        <v>3205986.7</v>
      </c>
      <c r="E12" s="70">
        <f>'прил 6 ведом'!H20</f>
        <v>2917693.7</v>
      </c>
      <c r="F12" s="70">
        <f>'прил 6 ведом'!I20</f>
        <v>2840690</v>
      </c>
    </row>
    <row r="13" spans="1:6" ht="45" customHeight="1">
      <c r="A13" s="14">
        <v>4</v>
      </c>
      <c r="B13" s="13" t="s">
        <v>0</v>
      </c>
      <c r="C13" s="18" t="s">
        <v>232</v>
      </c>
      <c r="D13" s="70">
        <v>0</v>
      </c>
      <c r="E13" s="70">
        <v>0</v>
      </c>
      <c r="F13" s="70">
        <v>0</v>
      </c>
    </row>
    <row r="14" spans="1:6" ht="15.75" customHeight="1">
      <c r="A14" s="14">
        <v>5</v>
      </c>
      <c r="B14" s="13" t="s">
        <v>168</v>
      </c>
      <c r="C14" s="18" t="s">
        <v>19</v>
      </c>
      <c r="D14" s="63">
        <f>'[1]прил 6 ведом'!G30</f>
        <v>1000</v>
      </c>
      <c r="E14" s="63">
        <f>'[1]прил 6 ведом'!H30</f>
        <v>1000</v>
      </c>
      <c r="F14" s="63">
        <f>'[1]прил 6 ведом'!I30</f>
        <v>1000</v>
      </c>
    </row>
    <row r="15" spans="1:6" ht="15.75" customHeight="1">
      <c r="A15" s="14">
        <v>6</v>
      </c>
      <c r="B15" s="13" t="s">
        <v>174</v>
      </c>
      <c r="C15" s="18" t="s">
        <v>173</v>
      </c>
      <c r="D15" s="63">
        <f>'прил 6 ведом'!G39</f>
        <v>637055</v>
      </c>
      <c r="E15" s="63">
        <f>'прил 6 ведом'!H39</f>
        <v>605182</v>
      </c>
      <c r="F15" s="63">
        <f>'прил 6 ведом'!I39</f>
        <v>605182</v>
      </c>
    </row>
    <row r="16" spans="1:6" ht="15.75" customHeight="1">
      <c r="A16" s="14">
        <v>7</v>
      </c>
      <c r="B16" s="13" t="s">
        <v>175</v>
      </c>
      <c r="C16" s="18" t="s">
        <v>177</v>
      </c>
      <c r="D16" s="71">
        <f>'прил 6 ведом'!G54</f>
        <v>107929</v>
      </c>
      <c r="E16" s="71">
        <f>E17</f>
        <v>108590</v>
      </c>
      <c r="F16" s="71">
        <f>F17</f>
        <v>111598</v>
      </c>
    </row>
    <row r="17" spans="1:6" ht="15.75" customHeight="1">
      <c r="A17" s="14">
        <v>8</v>
      </c>
      <c r="B17" s="13" t="s">
        <v>176</v>
      </c>
      <c r="C17" s="18" t="s">
        <v>178</v>
      </c>
      <c r="D17" s="63">
        <f>'прил 6 ведом'!G54</f>
        <v>107929</v>
      </c>
      <c r="E17" s="63">
        <f>'прил 6 ведом'!H54</f>
        <v>108590</v>
      </c>
      <c r="F17" s="63">
        <f>'прил 6 ведом'!I54</f>
        <v>111598</v>
      </c>
    </row>
    <row r="18" spans="1:6" ht="15.75" customHeight="1">
      <c r="A18" s="14">
        <v>9</v>
      </c>
      <c r="B18" s="13" t="s">
        <v>179</v>
      </c>
      <c r="C18" s="18" t="s">
        <v>1</v>
      </c>
      <c r="D18" s="71">
        <f>D19+D20</f>
        <v>163341.2</v>
      </c>
      <c r="E18" s="71">
        <f>E19+E20</f>
        <v>194972.2</v>
      </c>
      <c r="F18" s="71">
        <f>F19+F20</f>
        <v>194972.2</v>
      </c>
    </row>
    <row r="19" spans="1:6" ht="15.75" customHeight="1">
      <c r="A19" s="14">
        <v>10</v>
      </c>
      <c r="B19" s="13" t="s">
        <v>235</v>
      </c>
      <c r="C19" s="18" t="s">
        <v>233</v>
      </c>
      <c r="D19" s="71">
        <v>79083</v>
      </c>
      <c r="E19" s="71">
        <f>'прил 6 ведом'!H65</f>
        <v>110714</v>
      </c>
      <c r="F19" s="71">
        <f>'прил 6 ведом'!I65</f>
        <v>110714</v>
      </c>
    </row>
    <row r="20" spans="1:6" ht="30" customHeight="1">
      <c r="A20" s="14">
        <v>11</v>
      </c>
      <c r="B20" s="13" t="s">
        <v>0</v>
      </c>
      <c r="C20" s="18" t="s">
        <v>2</v>
      </c>
      <c r="D20" s="63">
        <f>'прил 6 ведом'!G73</f>
        <v>84258.2</v>
      </c>
      <c r="E20" s="63">
        <f>'прил 6 ведом'!H73</f>
        <v>84258.2</v>
      </c>
      <c r="F20" s="63">
        <f>'прил 6 ведом'!I73</f>
        <v>84258.2</v>
      </c>
    </row>
    <row r="21" spans="1:6" ht="19.5" customHeight="1">
      <c r="A21" s="14">
        <v>12</v>
      </c>
      <c r="B21" s="13" t="s">
        <v>60</v>
      </c>
      <c r="C21" s="18" t="s">
        <v>62</v>
      </c>
      <c r="D21" s="71">
        <f>D22</f>
        <v>602038.1</v>
      </c>
      <c r="E21" s="71">
        <f>E22</f>
        <v>691955</v>
      </c>
      <c r="F21" s="71">
        <f>F22</f>
        <v>701041.7</v>
      </c>
    </row>
    <row r="22" spans="1:6" ht="18.75" customHeight="1">
      <c r="A22" s="14">
        <v>13</v>
      </c>
      <c r="B22" s="13" t="s">
        <v>61</v>
      </c>
      <c r="C22" s="18" t="s">
        <v>63</v>
      </c>
      <c r="D22" s="70">
        <f>'прил 6 ведом'!G79</f>
        <v>602038.1</v>
      </c>
      <c r="E22" s="70">
        <f>'прил 6 ведом'!H79</f>
        <v>691955</v>
      </c>
      <c r="F22" s="70">
        <f>'прил 6 ведом'!I81</f>
        <v>701041.7</v>
      </c>
    </row>
    <row r="23" spans="1:6" ht="15.75" customHeight="1">
      <c r="A23" s="14">
        <v>14</v>
      </c>
      <c r="B23" s="13" t="s">
        <v>3</v>
      </c>
      <c r="C23" s="18" t="s">
        <v>10</v>
      </c>
      <c r="D23" s="71">
        <f>'прил 6 ведом'!G95</f>
        <v>848703.93</v>
      </c>
      <c r="E23" s="71">
        <f>E24</f>
        <v>914020</v>
      </c>
      <c r="F23" s="71">
        <f>F24</f>
        <v>697134</v>
      </c>
    </row>
    <row r="24" spans="1:6" ht="15.75" customHeight="1">
      <c r="A24" s="14">
        <v>15</v>
      </c>
      <c r="B24" s="13" t="s">
        <v>4</v>
      </c>
      <c r="C24" s="18" t="s">
        <v>11</v>
      </c>
      <c r="D24" s="70">
        <f>D23</f>
        <v>848703.93</v>
      </c>
      <c r="E24" s="70">
        <f>'прил 6 ведом'!H95</f>
        <v>914020</v>
      </c>
      <c r="F24" s="70">
        <f>'прил 6 ведом'!I95</f>
        <v>697134</v>
      </c>
    </row>
    <row r="25" spans="1:6" ht="17.25" customHeight="1">
      <c r="A25" s="14">
        <v>16</v>
      </c>
      <c r="B25" s="13" t="s">
        <v>21</v>
      </c>
      <c r="C25" s="18" t="s">
        <v>12</v>
      </c>
      <c r="D25" s="71">
        <f>'прил 6 ведом'!G115</f>
        <v>1718150</v>
      </c>
      <c r="E25" s="71">
        <f>'прил 6 ведом'!H115</f>
        <v>1718150</v>
      </c>
      <c r="F25" s="71">
        <f>'прил 6 ведом'!I115</f>
        <v>1718150</v>
      </c>
    </row>
    <row r="26" spans="1:6" ht="17.25" customHeight="1">
      <c r="A26" s="14">
        <v>17</v>
      </c>
      <c r="B26" s="13" t="s">
        <v>5</v>
      </c>
      <c r="C26" s="18" t="s">
        <v>13</v>
      </c>
      <c r="D26" s="70">
        <f>D25</f>
        <v>1718150</v>
      </c>
      <c r="E26" s="70">
        <f>E25</f>
        <v>1718150</v>
      </c>
      <c r="F26" s="70">
        <f>F25</f>
        <v>1718150</v>
      </c>
    </row>
    <row r="27" spans="1:6" ht="17.25" customHeight="1">
      <c r="A27" s="14">
        <v>18</v>
      </c>
      <c r="B27" s="30" t="s">
        <v>127</v>
      </c>
      <c r="C27" s="18" t="s">
        <v>128</v>
      </c>
      <c r="D27" s="71">
        <f>D28</f>
        <v>38170</v>
      </c>
      <c r="E27" s="71">
        <f>E28</f>
        <v>38170</v>
      </c>
      <c r="F27" s="71">
        <f>F28</f>
        <v>38170</v>
      </c>
    </row>
    <row r="28" spans="1:6" ht="17.25" customHeight="1">
      <c r="A28" s="14">
        <v>19</v>
      </c>
      <c r="B28" s="30" t="s">
        <v>129</v>
      </c>
      <c r="C28" s="18" t="s">
        <v>130</v>
      </c>
      <c r="D28" s="63">
        <f>'прил 6 ведом'!G126</f>
        <v>38170</v>
      </c>
      <c r="E28" s="63">
        <f>'прил 6 ведом'!H126</f>
        <v>38170</v>
      </c>
      <c r="F28" s="63">
        <f>'прил 6 ведом'!I128</f>
        <v>38170</v>
      </c>
    </row>
    <row r="29" spans="1:6" ht="17.25" customHeight="1">
      <c r="A29" s="14">
        <v>20</v>
      </c>
      <c r="B29" s="30" t="s">
        <v>196</v>
      </c>
      <c r="C29" s="18" t="s">
        <v>197</v>
      </c>
      <c r="D29" s="71">
        <f>D30</f>
        <v>48528</v>
      </c>
      <c r="E29" s="71">
        <f>E30</f>
        <v>48528</v>
      </c>
      <c r="F29" s="71">
        <f>F30</f>
        <v>48528</v>
      </c>
    </row>
    <row r="30" spans="1:6" ht="15" customHeight="1">
      <c r="A30" s="14">
        <v>21</v>
      </c>
      <c r="B30" s="72" t="s">
        <v>198</v>
      </c>
      <c r="C30" s="18" t="s">
        <v>199</v>
      </c>
      <c r="D30" s="63">
        <f>'прил 6 ведом'!G139</f>
        <v>48528</v>
      </c>
      <c r="E30" s="63">
        <f>'прил 6 ведом'!H139</f>
        <v>48528</v>
      </c>
      <c r="F30" s="63">
        <f>'прил 6 ведом'!I139</f>
        <v>48528</v>
      </c>
    </row>
    <row r="31" spans="1:6" ht="17.25" customHeight="1">
      <c r="A31" s="14">
        <v>22</v>
      </c>
      <c r="B31" s="30" t="s">
        <v>64</v>
      </c>
      <c r="C31" s="18" t="s">
        <v>183</v>
      </c>
      <c r="D31" s="71">
        <f>D32</f>
        <v>46794</v>
      </c>
      <c r="E31" s="71">
        <f>E32</f>
        <v>0</v>
      </c>
      <c r="F31" s="71">
        <f>F32</f>
        <v>0</v>
      </c>
    </row>
    <row r="32" spans="1:6" ht="17.25" customHeight="1">
      <c r="A32" s="14">
        <v>23</v>
      </c>
      <c r="B32" s="30" t="s">
        <v>65</v>
      </c>
      <c r="C32" s="18" t="s">
        <v>184</v>
      </c>
      <c r="D32" s="63">
        <v>46794</v>
      </c>
      <c r="E32" s="63">
        <v>0</v>
      </c>
      <c r="F32" s="63">
        <v>0</v>
      </c>
    </row>
    <row r="33" spans="1:6" ht="25.5" customHeight="1">
      <c r="A33" s="14">
        <v>24</v>
      </c>
      <c r="B33" s="72" t="s">
        <v>200</v>
      </c>
      <c r="C33" s="18" t="s">
        <v>182</v>
      </c>
      <c r="D33" s="71">
        <f>D34</f>
        <v>16452.1</v>
      </c>
      <c r="E33" s="71">
        <f>E34</f>
        <v>16452.1</v>
      </c>
      <c r="F33" s="71">
        <f>F34</f>
        <v>16452.1</v>
      </c>
    </row>
    <row r="34" spans="1:6" ht="17.25" customHeight="1">
      <c r="A34" s="14">
        <v>25</v>
      </c>
      <c r="B34" s="73" t="s">
        <v>181</v>
      </c>
      <c r="C34" s="18" t="s">
        <v>180</v>
      </c>
      <c r="D34" s="70">
        <f>'прил 6 ведом'!G153</f>
        <v>16452.1</v>
      </c>
      <c r="E34" s="70">
        <f>'прил 6 ведом'!H153</f>
        <v>16452.1</v>
      </c>
      <c r="F34" s="70">
        <f>'прил 6 ведом'!I153</f>
        <v>16452.1</v>
      </c>
    </row>
    <row r="35" spans="1:6" ht="17.25" customHeight="1">
      <c r="A35" s="14">
        <v>26</v>
      </c>
      <c r="B35" s="13" t="s">
        <v>22</v>
      </c>
      <c r="C35" s="18"/>
      <c r="D35" s="71">
        <v>0</v>
      </c>
      <c r="E35" s="71">
        <f>'прил 6 ведом'!H156</f>
        <v>191677</v>
      </c>
      <c r="F35" s="71">
        <f>'прил 6 ведом'!I156</f>
        <v>369566</v>
      </c>
    </row>
    <row r="36" spans="1:6" ht="17.25" customHeight="1">
      <c r="A36" s="125" t="s">
        <v>33</v>
      </c>
      <c r="B36" s="125"/>
      <c r="C36" s="32"/>
      <c r="D36" s="71">
        <f>D10+D16+D18+D21+D23+D25+D27+D31+D35+D29+D33</f>
        <v>8200388.029999999</v>
      </c>
      <c r="E36" s="71">
        <f>E10+E16+E18+E21+E23+E25+E27+E31+E35+E29+E33</f>
        <v>8212630</v>
      </c>
      <c r="F36" s="71">
        <f>F10+F16+F18+F21+F23+F25+F27+F31+F35+F29+F33</f>
        <v>8108724</v>
      </c>
    </row>
    <row r="37" ht="15.75">
      <c r="A37" s="5"/>
    </row>
    <row r="38" spans="1:3" ht="18.75">
      <c r="A38" s="6"/>
      <c r="C38" s="40"/>
    </row>
    <row r="56" ht="102" customHeight="1"/>
  </sheetData>
  <sheetProtection/>
  <mergeCells count="6">
    <mergeCell ref="A36:B36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7">
      <selection activeCell="B86" sqref="B86"/>
    </sheetView>
  </sheetViews>
  <sheetFormatPr defaultColWidth="9.00390625" defaultRowHeight="12.75"/>
  <cols>
    <col min="1" max="1" width="4.125" style="2" customWidth="1"/>
    <col min="2" max="2" width="35.875" style="2" customWidth="1"/>
    <col min="3" max="3" width="4.625" style="100" customWidth="1"/>
    <col min="4" max="4" width="5.875" style="100" customWidth="1"/>
    <col min="5" max="5" width="11.625" style="100" customWidth="1"/>
    <col min="6" max="6" width="4.375" style="100" customWidth="1"/>
    <col min="7" max="7" width="11.375" style="100" customWidth="1"/>
    <col min="8" max="8" width="10.625" style="100" customWidth="1"/>
    <col min="9" max="9" width="12.875" style="100" customWidth="1"/>
  </cols>
  <sheetData>
    <row r="1" spans="1:9" ht="12.75">
      <c r="A1" s="128" t="s">
        <v>140</v>
      </c>
      <c r="B1" s="128"/>
      <c r="C1" s="128"/>
      <c r="D1" s="128"/>
      <c r="E1" s="128"/>
      <c r="F1" s="128"/>
      <c r="G1" s="128"/>
      <c r="H1" s="128"/>
      <c r="I1" s="128"/>
    </row>
    <row r="2" spans="1:9" ht="12.75">
      <c r="A2" s="128" t="s">
        <v>86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28" t="s">
        <v>308</v>
      </c>
      <c r="B3" s="128"/>
      <c r="C3" s="128"/>
      <c r="D3" s="128"/>
      <c r="E3" s="128"/>
      <c r="F3" s="128"/>
      <c r="G3" s="128"/>
      <c r="H3" s="128"/>
      <c r="I3" s="128"/>
    </row>
    <row r="4" ht="12.75">
      <c r="A4" s="88"/>
    </row>
    <row r="5" spans="1:9" ht="33" customHeight="1">
      <c r="A5" s="146" t="s">
        <v>239</v>
      </c>
      <c r="B5" s="146"/>
      <c r="C5" s="146"/>
      <c r="D5" s="146"/>
      <c r="E5" s="146"/>
      <c r="F5" s="146"/>
      <c r="G5" s="146"/>
      <c r="H5" s="146"/>
      <c r="I5" s="146"/>
    </row>
    <row r="6" spans="1:9" ht="11.2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15.75" customHeight="1">
      <c r="A7" s="147" t="s">
        <v>34</v>
      </c>
      <c r="B7" s="147"/>
      <c r="C7" s="147"/>
      <c r="D7" s="147"/>
      <c r="E7" s="147"/>
      <c r="F7" s="147"/>
      <c r="G7" s="147"/>
      <c r="H7" s="147"/>
      <c r="I7" s="147"/>
    </row>
    <row r="8" spans="1:9" ht="12.75" customHeight="1">
      <c r="A8" s="125" t="s">
        <v>142</v>
      </c>
      <c r="B8" s="118" t="s">
        <v>16</v>
      </c>
      <c r="C8" s="148" t="s">
        <v>14</v>
      </c>
      <c r="D8" s="149" t="s">
        <v>164</v>
      </c>
      <c r="E8" s="148" t="s">
        <v>17</v>
      </c>
      <c r="F8" s="148" t="s">
        <v>18</v>
      </c>
      <c r="G8" s="143" t="s">
        <v>69</v>
      </c>
      <c r="H8" s="143" t="s">
        <v>195</v>
      </c>
      <c r="I8" s="143" t="s">
        <v>242</v>
      </c>
    </row>
    <row r="9" spans="1:9" ht="12.75">
      <c r="A9" s="125"/>
      <c r="B9" s="118"/>
      <c r="C9" s="148"/>
      <c r="D9" s="149"/>
      <c r="E9" s="148"/>
      <c r="F9" s="148"/>
      <c r="G9" s="144"/>
      <c r="H9" s="144"/>
      <c r="I9" s="144"/>
    </row>
    <row r="10" spans="1:9" ht="33" customHeight="1">
      <c r="A10" s="125"/>
      <c r="B10" s="118"/>
      <c r="C10" s="148"/>
      <c r="D10" s="149"/>
      <c r="E10" s="148"/>
      <c r="F10" s="148"/>
      <c r="G10" s="145"/>
      <c r="H10" s="145"/>
      <c r="I10" s="145"/>
    </row>
    <row r="11" spans="1:9" ht="12.75">
      <c r="A11" s="14"/>
      <c r="B11" s="14">
        <v>1</v>
      </c>
      <c r="C11" s="76">
        <v>2</v>
      </c>
      <c r="D11" s="76">
        <v>3</v>
      </c>
      <c r="E11" s="76">
        <v>4</v>
      </c>
      <c r="F11" s="76">
        <v>5</v>
      </c>
      <c r="G11" s="76">
        <v>6</v>
      </c>
      <c r="H11" s="76">
        <v>7</v>
      </c>
      <c r="I11" s="76">
        <v>8</v>
      </c>
    </row>
    <row r="12" spans="1:9" ht="15.75" customHeight="1">
      <c r="A12" s="14">
        <v>1</v>
      </c>
      <c r="B12" s="16" t="s">
        <v>26</v>
      </c>
      <c r="C12" s="76">
        <v>805</v>
      </c>
      <c r="D12" s="76"/>
      <c r="E12" s="76"/>
      <c r="F12" s="76"/>
      <c r="G12" s="75">
        <f>G13+G54+G63+G79+G95+G115+G125+G139+G142+G153+G156</f>
        <v>8200388.029999999</v>
      </c>
      <c r="H12" s="75">
        <f>H13+H54+H63+H79+H95+H115+H125+H139+H142+H153+H156</f>
        <v>8212630</v>
      </c>
      <c r="I12" s="75">
        <f>I13+I54+I63+I79+I95+I115+I125+I139+I142+I153+I156</f>
        <v>8108724</v>
      </c>
    </row>
    <row r="13" spans="1:9" ht="15.75" customHeight="1">
      <c r="A13" s="14">
        <v>2</v>
      </c>
      <c r="B13" s="17" t="s">
        <v>165</v>
      </c>
      <c r="C13" s="76">
        <v>805</v>
      </c>
      <c r="D13" s="77" t="s">
        <v>7</v>
      </c>
      <c r="E13" s="76"/>
      <c r="F13" s="76"/>
      <c r="G13" s="74">
        <f>G14+G20+G33+G39</f>
        <v>4610281.7</v>
      </c>
      <c r="H13" s="74">
        <f>H14+H20+H33+H39</f>
        <v>4290115.7</v>
      </c>
      <c r="I13" s="74">
        <f>I14+I20+I33+I39</f>
        <v>4213112</v>
      </c>
    </row>
    <row r="14" spans="1:9" ht="40.5" customHeight="1">
      <c r="A14" s="14">
        <v>3</v>
      </c>
      <c r="B14" s="17" t="s">
        <v>15</v>
      </c>
      <c r="C14" s="76">
        <v>805</v>
      </c>
      <c r="D14" s="77" t="s">
        <v>8</v>
      </c>
      <c r="E14" s="76"/>
      <c r="F14" s="76"/>
      <c r="G14" s="74">
        <f aca="true" t="shared" si="0" ref="G14:I15">G15</f>
        <v>766240</v>
      </c>
      <c r="H14" s="74">
        <f t="shared" si="0"/>
        <v>766240</v>
      </c>
      <c r="I14" s="74">
        <f t="shared" si="0"/>
        <v>766240</v>
      </c>
    </row>
    <row r="15" spans="1:9" ht="54" customHeight="1">
      <c r="A15" s="14">
        <v>4</v>
      </c>
      <c r="B15" s="17" t="s">
        <v>36</v>
      </c>
      <c r="C15" s="76">
        <v>805</v>
      </c>
      <c r="D15" s="77" t="s">
        <v>8</v>
      </c>
      <c r="E15" s="78">
        <v>9100000000</v>
      </c>
      <c r="F15" s="76"/>
      <c r="G15" s="74">
        <f t="shared" si="0"/>
        <v>766240</v>
      </c>
      <c r="H15" s="74">
        <f t="shared" si="0"/>
        <v>766240</v>
      </c>
      <c r="I15" s="74">
        <f t="shared" si="0"/>
        <v>766240</v>
      </c>
    </row>
    <row r="16" spans="1:9" ht="17.25" customHeight="1">
      <c r="A16" s="14">
        <v>5</v>
      </c>
      <c r="B16" s="13" t="s">
        <v>37</v>
      </c>
      <c r="C16" s="76">
        <v>805</v>
      </c>
      <c r="D16" s="77" t="s">
        <v>8</v>
      </c>
      <c r="E16" s="78">
        <v>9110000000</v>
      </c>
      <c r="F16" s="76"/>
      <c r="G16" s="74">
        <f>G19</f>
        <v>766240</v>
      </c>
      <c r="H16" s="74">
        <f>H19</f>
        <v>766240</v>
      </c>
      <c r="I16" s="74">
        <f>I19</f>
        <v>766240</v>
      </c>
    </row>
    <row r="17" spans="1:9" ht="87" customHeight="1">
      <c r="A17" s="14">
        <v>6</v>
      </c>
      <c r="B17" s="17" t="s">
        <v>38</v>
      </c>
      <c r="C17" s="76">
        <v>805</v>
      </c>
      <c r="D17" s="77" t="s">
        <v>8</v>
      </c>
      <c r="E17" s="78">
        <v>9110080210</v>
      </c>
      <c r="F17" s="76"/>
      <c r="G17" s="74">
        <f aca="true" t="shared" si="1" ref="G17:I18">G18</f>
        <v>766240</v>
      </c>
      <c r="H17" s="74">
        <f t="shared" si="1"/>
        <v>766240</v>
      </c>
      <c r="I17" s="74">
        <f t="shared" si="1"/>
        <v>766240</v>
      </c>
    </row>
    <row r="18" spans="1:9" ht="80.25" customHeight="1">
      <c r="A18" s="14">
        <v>7</v>
      </c>
      <c r="B18" s="17" t="s">
        <v>249</v>
      </c>
      <c r="C18" s="76">
        <v>805</v>
      </c>
      <c r="D18" s="77" t="s">
        <v>8</v>
      </c>
      <c r="E18" s="78">
        <v>9110080210</v>
      </c>
      <c r="F18" s="76">
        <v>100</v>
      </c>
      <c r="G18" s="74">
        <f t="shared" si="1"/>
        <v>766240</v>
      </c>
      <c r="H18" s="74">
        <f t="shared" si="1"/>
        <v>766240</v>
      </c>
      <c r="I18" s="74">
        <f t="shared" si="1"/>
        <v>766240</v>
      </c>
    </row>
    <row r="19" spans="1:9" ht="30" customHeight="1">
      <c r="A19" s="14">
        <v>8</v>
      </c>
      <c r="B19" s="20" t="s">
        <v>39</v>
      </c>
      <c r="C19" s="76">
        <v>805</v>
      </c>
      <c r="D19" s="77" t="s">
        <v>8</v>
      </c>
      <c r="E19" s="78">
        <v>9110080210</v>
      </c>
      <c r="F19" s="76">
        <v>120</v>
      </c>
      <c r="G19" s="74">
        <v>766240</v>
      </c>
      <c r="H19" s="74">
        <v>766240</v>
      </c>
      <c r="I19" s="74">
        <f>H19</f>
        <v>766240</v>
      </c>
    </row>
    <row r="20" spans="1:9" ht="59.25" customHeight="1">
      <c r="A20" s="14">
        <v>9</v>
      </c>
      <c r="B20" s="17" t="s">
        <v>167</v>
      </c>
      <c r="C20" s="76">
        <v>805</v>
      </c>
      <c r="D20" s="77" t="s">
        <v>9</v>
      </c>
      <c r="E20" s="78"/>
      <c r="F20" s="76"/>
      <c r="G20" s="74">
        <f aca="true" t="shared" si="2" ref="G20:I21">G21</f>
        <v>3205986.7</v>
      </c>
      <c r="H20" s="74">
        <f t="shared" si="2"/>
        <v>2917693.7</v>
      </c>
      <c r="I20" s="74">
        <f t="shared" si="2"/>
        <v>2840690</v>
      </c>
    </row>
    <row r="21" spans="1:9" ht="37.5" customHeight="1">
      <c r="A21" s="14">
        <v>10</v>
      </c>
      <c r="B21" s="17" t="s">
        <v>40</v>
      </c>
      <c r="C21" s="76">
        <v>805</v>
      </c>
      <c r="D21" s="77" t="s">
        <v>9</v>
      </c>
      <c r="E21" s="78">
        <v>8100000000</v>
      </c>
      <c r="F21" s="76"/>
      <c r="G21" s="74">
        <f t="shared" si="2"/>
        <v>3205986.7</v>
      </c>
      <c r="H21" s="74">
        <f t="shared" si="2"/>
        <v>2917693.7</v>
      </c>
      <c r="I21" s="74">
        <f t="shared" si="2"/>
        <v>2840690</v>
      </c>
    </row>
    <row r="22" spans="1:9" ht="31.5" customHeight="1">
      <c r="A22" s="14">
        <v>11</v>
      </c>
      <c r="B22" s="17" t="s">
        <v>44</v>
      </c>
      <c r="C22" s="76">
        <v>805</v>
      </c>
      <c r="D22" s="77" t="s">
        <v>9</v>
      </c>
      <c r="E22" s="78">
        <v>8110000000</v>
      </c>
      <c r="F22" s="76"/>
      <c r="G22" s="74">
        <f>G23+G26+G29+G31</f>
        <v>3205986.7</v>
      </c>
      <c r="H22" s="74">
        <f>H23+H26+H29+H31</f>
        <v>2917693.7</v>
      </c>
      <c r="I22" s="74">
        <f>I23+I26+I29+I31</f>
        <v>2840690</v>
      </c>
    </row>
    <row r="23" spans="1:9" ht="57" customHeight="1">
      <c r="A23" s="14">
        <v>12</v>
      </c>
      <c r="B23" s="17" t="s">
        <v>41</v>
      </c>
      <c r="C23" s="76">
        <v>805</v>
      </c>
      <c r="D23" s="77" t="s">
        <v>9</v>
      </c>
      <c r="E23" s="78">
        <f>E24</f>
        <v>8110010490</v>
      </c>
      <c r="F23" s="76"/>
      <c r="G23" s="74">
        <f>G24</f>
        <v>55778</v>
      </c>
      <c r="H23" s="74">
        <v>0</v>
      </c>
      <c r="I23" s="74">
        <v>0</v>
      </c>
    </row>
    <row r="24" spans="1:9" ht="109.5" customHeight="1">
      <c r="A24" s="14">
        <v>13</v>
      </c>
      <c r="B24" s="73" t="s">
        <v>297</v>
      </c>
      <c r="C24" s="76">
        <v>805</v>
      </c>
      <c r="D24" s="77" t="s">
        <v>9</v>
      </c>
      <c r="E24" s="78">
        <f>E25</f>
        <v>8110010490</v>
      </c>
      <c r="F24" s="76">
        <v>100</v>
      </c>
      <c r="G24" s="74">
        <f>G25</f>
        <v>55778</v>
      </c>
      <c r="H24" s="74">
        <v>0</v>
      </c>
      <c r="I24" s="74">
        <v>0</v>
      </c>
    </row>
    <row r="25" spans="1:9" ht="27" customHeight="1">
      <c r="A25" s="14">
        <v>14</v>
      </c>
      <c r="B25" s="20" t="s">
        <v>39</v>
      </c>
      <c r="C25" s="76">
        <v>805</v>
      </c>
      <c r="D25" s="77" t="s">
        <v>9</v>
      </c>
      <c r="E25" s="78">
        <v>8110010490</v>
      </c>
      <c r="F25" s="76">
        <v>120</v>
      </c>
      <c r="G25" s="74">
        <v>55778</v>
      </c>
      <c r="H25" s="74">
        <v>0</v>
      </c>
      <c r="I25" s="74">
        <v>0</v>
      </c>
    </row>
    <row r="26" spans="1:9" ht="57" customHeight="1">
      <c r="A26" s="14">
        <v>15</v>
      </c>
      <c r="B26" s="17" t="s">
        <v>41</v>
      </c>
      <c r="C26" s="76">
        <v>805</v>
      </c>
      <c r="D26" s="77" t="s">
        <v>9</v>
      </c>
      <c r="E26" s="78">
        <v>8110080210</v>
      </c>
      <c r="F26" s="76"/>
      <c r="G26" s="74">
        <f aca="true" t="shared" si="3" ref="G26:I27">G27</f>
        <v>2836110</v>
      </c>
      <c r="H26" s="74">
        <f t="shared" si="3"/>
        <v>2836110</v>
      </c>
      <c r="I26" s="74">
        <f t="shared" si="3"/>
        <v>2836110</v>
      </c>
    </row>
    <row r="27" spans="1:9" ht="93.75" customHeight="1">
      <c r="A27" s="14">
        <v>16</v>
      </c>
      <c r="B27" s="17" t="s">
        <v>249</v>
      </c>
      <c r="C27" s="76">
        <v>805</v>
      </c>
      <c r="D27" s="77" t="s">
        <v>9</v>
      </c>
      <c r="E27" s="78">
        <v>8110080210</v>
      </c>
      <c r="F27" s="76">
        <v>100</v>
      </c>
      <c r="G27" s="74">
        <f t="shared" si="3"/>
        <v>2836110</v>
      </c>
      <c r="H27" s="74">
        <f t="shared" si="3"/>
        <v>2836110</v>
      </c>
      <c r="I27" s="74">
        <f t="shared" si="3"/>
        <v>2836110</v>
      </c>
    </row>
    <row r="28" spans="1:9" ht="27" customHeight="1">
      <c r="A28" s="14">
        <v>17</v>
      </c>
      <c r="B28" s="20" t="s">
        <v>39</v>
      </c>
      <c r="C28" s="76">
        <v>805</v>
      </c>
      <c r="D28" s="77" t="s">
        <v>9</v>
      </c>
      <c r="E28" s="78">
        <v>8110080210</v>
      </c>
      <c r="F28" s="76">
        <v>120</v>
      </c>
      <c r="G28" s="74">
        <v>2836110</v>
      </c>
      <c r="H28" s="74">
        <f>G28</f>
        <v>2836110</v>
      </c>
      <c r="I28" s="74">
        <f>H28</f>
        <v>2836110</v>
      </c>
    </row>
    <row r="29" spans="1:9" ht="28.5" customHeight="1">
      <c r="A29" s="14">
        <v>18</v>
      </c>
      <c r="B29" s="20" t="s">
        <v>56</v>
      </c>
      <c r="C29" s="76">
        <v>805</v>
      </c>
      <c r="D29" s="77" t="s">
        <v>9</v>
      </c>
      <c r="E29" s="78">
        <v>8110080210</v>
      </c>
      <c r="F29" s="76">
        <v>200</v>
      </c>
      <c r="G29" s="74">
        <f>G30</f>
        <v>309518.7</v>
      </c>
      <c r="H29" s="74">
        <f>H30</f>
        <v>77003.7</v>
      </c>
      <c r="I29" s="74">
        <f>I30</f>
        <v>0</v>
      </c>
    </row>
    <row r="30" spans="1:9" ht="40.5" customHeight="1">
      <c r="A30" s="14">
        <v>19</v>
      </c>
      <c r="B30" s="20" t="s">
        <v>58</v>
      </c>
      <c r="C30" s="76">
        <v>805</v>
      </c>
      <c r="D30" s="77" t="s">
        <v>9</v>
      </c>
      <c r="E30" s="78">
        <v>8110080210</v>
      </c>
      <c r="F30" s="76">
        <v>240</v>
      </c>
      <c r="G30" s="74">
        <v>309518.7</v>
      </c>
      <c r="H30" s="75">
        <v>77003.7</v>
      </c>
      <c r="I30" s="74">
        <v>0</v>
      </c>
    </row>
    <row r="31" spans="1:9" ht="18" customHeight="1">
      <c r="A31" s="14">
        <v>20</v>
      </c>
      <c r="B31" s="20" t="s">
        <v>42</v>
      </c>
      <c r="C31" s="76">
        <v>805</v>
      </c>
      <c r="D31" s="77" t="s">
        <v>9</v>
      </c>
      <c r="E31" s="78">
        <v>8110080210</v>
      </c>
      <c r="F31" s="76">
        <v>800</v>
      </c>
      <c r="G31" s="74">
        <f>G32</f>
        <v>4580</v>
      </c>
      <c r="H31" s="74">
        <f>H32</f>
        <v>4580</v>
      </c>
      <c r="I31" s="74">
        <f>I32</f>
        <v>4580</v>
      </c>
    </row>
    <row r="32" spans="1:9" ht="15.75" customHeight="1">
      <c r="A32" s="14">
        <v>21</v>
      </c>
      <c r="B32" s="20" t="s">
        <v>106</v>
      </c>
      <c r="C32" s="76">
        <v>805</v>
      </c>
      <c r="D32" s="77" t="s">
        <v>9</v>
      </c>
      <c r="E32" s="78">
        <v>8110080210</v>
      </c>
      <c r="F32" s="76">
        <v>850</v>
      </c>
      <c r="G32" s="74">
        <v>4580</v>
      </c>
      <c r="H32" s="74">
        <f>G32</f>
        <v>4580</v>
      </c>
      <c r="I32" s="74">
        <v>4580</v>
      </c>
    </row>
    <row r="33" spans="1:9" ht="15" customHeight="1">
      <c r="A33" s="14">
        <v>22</v>
      </c>
      <c r="B33" s="13" t="s">
        <v>168</v>
      </c>
      <c r="C33" s="76">
        <v>805</v>
      </c>
      <c r="D33" s="77" t="s">
        <v>19</v>
      </c>
      <c r="E33" s="78"/>
      <c r="F33" s="84"/>
      <c r="G33" s="74">
        <f aca="true" t="shared" si="4" ref="G33:I34">G34</f>
        <v>1000</v>
      </c>
      <c r="H33" s="74">
        <f t="shared" si="4"/>
        <v>1000</v>
      </c>
      <c r="I33" s="74">
        <f t="shared" si="4"/>
        <v>1000</v>
      </c>
    </row>
    <row r="34" spans="1:9" ht="29.25" customHeight="1">
      <c r="A34" s="14">
        <v>23</v>
      </c>
      <c r="B34" s="17" t="s">
        <v>40</v>
      </c>
      <c r="C34" s="76">
        <v>805</v>
      </c>
      <c r="D34" s="77" t="s">
        <v>19</v>
      </c>
      <c r="E34" s="78">
        <v>8100000000</v>
      </c>
      <c r="F34" s="76"/>
      <c r="G34" s="74">
        <f t="shared" si="4"/>
        <v>1000</v>
      </c>
      <c r="H34" s="74">
        <f t="shared" si="4"/>
        <v>1000</v>
      </c>
      <c r="I34" s="74">
        <f t="shared" si="4"/>
        <v>1000</v>
      </c>
    </row>
    <row r="35" spans="1:9" ht="30" customHeight="1">
      <c r="A35" s="14">
        <v>24</v>
      </c>
      <c r="B35" s="17" t="s">
        <v>44</v>
      </c>
      <c r="C35" s="76">
        <v>805</v>
      </c>
      <c r="D35" s="77" t="s">
        <v>19</v>
      </c>
      <c r="E35" s="78">
        <v>8110000000</v>
      </c>
      <c r="F35" s="76"/>
      <c r="G35" s="74">
        <f>G37</f>
        <v>1000</v>
      </c>
      <c r="H35" s="74">
        <f>H37</f>
        <v>1000</v>
      </c>
      <c r="I35" s="74">
        <f>I37</f>
        <v>1000</v>
      </c>
    </row>
    <row r="36" spans="1:9" ht="54" customHeight="1">
      <c r="A36" s="14">
        <v>25</v>
      </c>
      <c r="B36" s="13" t="s">
        <v>27</v>
      </c>
      <c r="C36" s="76">
        <v>805</v>
      </c>
      <c r="D36" s="77" t="s">
        <v>19</v>
      </c>
      <c r="E36" s="78">
        <v>8110080050</v>
      </c>
      <c r="F36" s="76"/>
      <c r="G36" s="74">
        <f aca="true" t="shared" si="5" ref="G36:I37">G37</f>
        <v>1000</v>
      </c>
      <c r="H36" s="74">
        <f t="shared" si="5"/>
        <v>1000</v>
      </c>
      <c r="I36" s="74">
        <f t="shared" si="5"/>
        <v>1000</v>
      </c>
    </row>
    <row r="37" spans="1:9" ht="15.75" customHeight="1">
      <c r="A37" s="14">
        <v>26</v>
      </c>
      <c r="B37" s="13" t="s">
        <v>42</v>
      </c>
      <c r="C37" s="76">
        <v>805</v>
      </c>
      <c r="D37" s="77" t="s">
        <v>19</v>
      </c>
      <c r="E37" s="78">
        <v>8110080050</v>
      </c>
      <c r="F37" s="77" t="s">
        <v>43</v>
      </c>
      <c r="G37" s="74">
        <f t="shared" si="5"/>
        <v>1000</v>
      </c>
      <c r="H37" s="74">
        <f t="shared" si="5"/>
        <v>1000</v>
      </c>
      <c r="I37" s="74">
        <f t="shared" si="5"/>
        <v>1000</v>
      </c>
    </row>
    <row r="38" spans="1:9" ht="15.75" customHeight="1">
      <c r="A38" s="14">
        <v>27</v>
      </c>
      <c r="B38" s="13" t="s">
        <v>104</v>
      </c>
      <c r="C38" s="76">
        <v>805</v>
      </c>
      <c r="D38" s="77" t="s">
        <v>19</v>
      </c>
      <c r="E38" s="78">
        <v>8110080050</v>
      </c>
      <c r="F38" s="77" t="s">
        <v>103</v>
      </c>
      <c r="G38" s="74">
        <v>1000</v>
      </c>
      <c r="H38" s="74">
        <v>1000</v>
      </c>
      <c r="I38" s="74">
        <f>H38</f>
        <v>1000</v>
      </c>
    </row>
    <row r="39" spans="1:9" ht="15.75" customHeight="1">
      <c r="A39" s="14">
        <v>28</v>
      </c>
      <c r="B39" s="13" t="s">
        <v>174</v>
      </c>
      <c r="C39" s="76">
        <v>805</v>
      </c>
      <c r="D39" s="77" t="s">
        <v>173</v>
      </c>
      <c r="E39" s="78"/>
      <c r="F39" s="77"/>
      <c r="G39" s="74">
        <f>G43+G40</f>
        <v>637055</v>
      </c>
      <c r="H39" s="74">
        <f>H43+H40</f>
        <v>605182</v>
      </c>
      <c r="I39" s="74">
        <f>I43+I40</f>
        <v>605182</v>
      </c>
    </row>
    <row r="40" spans="1:9" ht="103.5" customHeight="1">
      <c r="A40" s="14">
        <v>29</v>
      </c>
      <c r="B40" s="13" t="s">
        <v>45</v>
      </c>
      <c r="C40" s="76">
        <v>805</v>
      </c>
      <c r="D40" s="77" t="s">
        <v>173</v>
      </c>
      <c r="E40" s="78">
        <v>8110075140</v>
      </c>
      <c r="F40" s="77" t="s">
        <v>57</v>
      </c>
      <c r="G40" s="74">
        <f aca="true" t="shared" si="6" ref="G40:I41">G41</f>
        <v>5325</v>
      </c>
      <c r="H40" s="74">
        <f t="shared" si="6"/>
        <v>5325</v>
      </c>
      <c r="I40" s="74">
        <f t="shared" si="6"/>
        <v>5325</v>
      </c>
    </row>
    <row r="41" spans="1:9" ht="27" customHeight="1">
      <c r="A41" s="14">
        <v>30</v>
      </c>
      <c r="B41" s="13" t="s">
        <v>56</v>
      </c>
      <c r="C41" s="76">
        <v>805</v>
      </c>
      <c r="D41" s="77" t="s">
        <v>173</v>
      </c>
      <c r="E41" s="78">
        <v>8110075140</v>
      </c>
      <c r="F41" s="77" t="s">
        <v>59</v>
      </c>
      <c r="G41" s="74">
        <f t="shared" si="6"/>
        <v>5325</v>
      </c>
      <c r="H41" s="74">
        <f t="shared" si="6"/>
        <v>5325</v>
      </c>
      <c r="I41" s="74">
        <f t="shared" si="6"/>
        <v>5325</v>
      </c>
    </row>
    <row r="42" spans="1:9" ht="45.75" customHeight="1">
      <c r="A42" s="14">
        <v>31</v>
      </c>
      <c r="B42" s="13" t="s">
        <v>58</v>
      </c>
      <c r="C42" s="76">
        <v>805</v>
      </c>
      <c r="D42" s="77" t="s">
        <v>173</v>
      </c>
      <c r="E42" s="78">
        <v>8110075140</v>
      </c>
      <c r="F42" s="77" t="s">
        <v>201</v>
      </c>
      <c r="G42" s="74">
        <v>5325</v>
      </c>
      <c r="H42" s="74">
        <v>5325</v>
      </c>
      <c r="I42" s="74">
        <v>5325</v>
      </c>
    </row>
    <row r="43" spans="1:9" ht="63" customHeight="1">
      <c r="A43" s="14">
        <v>32</v>
      </c>
      <c r="B43" s="17" t="s">
        <v>131</v>
      </c>
      <c r="C43" s="76">
        <v>805</v>
      </c>
      <c r="D43" s="77" t="s">
        <v>173</v>
      </c>
      <c r="E43" s="78">
        <v>100000000</v>
      </c>
      <c r="F43" s="76"/>
      <c r="G43" s="74">
        <f>G44</f>
        <v>631730</v>
      </c>
      <c r="H43" s="74">
        <f>H44</f>
        <v>599857</v>
      </c>
      <c r="I43" s="74">
        <f>I44</f>
        <v>599857</v>
      </c>
    </row>
    <row r="44" spans="1:9" ht="27.75" customHeight="1">
      <c r="A44" s="14">
        <v>33</v>
      </c>
      <c r="B44" s="20" t="s">
        <v>253</v>
      </c>
      <c r="C44" s="76">
        <v>805</v>
      </c>
      <c r="D44" s="77" t="s">
        <v>173</v>
      </c>
      <c r="E44" s="78">
        <v>110000000</v>
      </c>
      <c r="F44" s="76"/>
      <c r="G44" s="74">
        <f>G45+G48+G51</f>
        <v>631730</v>
      </c>
      <c r="H44" s="74">
        <f>H45+H48+H51</f>
        <v>599857</v>
      </c>
      <c r="I44" s="74">
        <f>I45+I48+I51</f>
        <v>599857</v>
      </c>
    </row>
    <row r="45" spans="1:9" ht="95.25" customHeight="1">
      <c r="A45" s="14">
        <v>34</v>
      </c>
      <c r="B45" s="20" t="s">
        <v>120</v>
      </c>
      <c r="C45" s="76">
        <v>805</v>
      </c>
      <c r="D45" s="77" t="s">
        <v>173</v>
      </c>
      <c r="E45" s="78">
        <f>E46</f>
        <v>110010490</v>
      </c>
      <c r="F45" s="76"/>
      <c r="G45" s="74">
        <f>G47</f>
        <v>31873</v>
      </c>
      <c r="H45" s="74">
        <f>H47</f>
        <v>0</v>
      </c>
      <c r="I45" s="74">
        <f>I47</f>
        <v>0</v>
      </c>
    </row>
    <row r="46" spans="1:9" ht="92.25" customHeight="1">
      <c r="A46" s="14">
        <v>35</v>
      </c>
      <c r="B46" s="73" t="s">
        <v>297</v>
      </c>
      <c r="C46" s="76">
        <v>805</v>
      </c>
      <c r="D46" s="77" t="s">
        <v>173</v>
      </c>
      <c r="E46" s="78">
        <f>E47</f>
        <v>110010490</v>
      </c>
      <c r="F46" s="76">
        <v>100</v>
      </c>
      <c r="G46" s="74">
        <f aca="true" t="shared" si="7" ref="G46:I49">G47</f>
        <v>31873</v>
      </c>
      <c r="H46" s="74">
        <f t="shared" si="7"/>
        <v>0</v>
      </c>
      <c r="I46" s="74">
        <f t="shared" si="7"/>
        <v>0</v>
      </c>
    </row>
    <row r="47" spans="1:9" ht="27" customHeight="1">
      <c r="A47" s="14">
        <v>36</v>
      </c>
      <c r="B47" s="20" t="s">
        <v>39</v>
      </c>
      <c r="C47" s="76">
        <v>805</v>
      </c>
      <c r="D47" s="77" t="s">
        <v>173</v>
      </c>
      <c r="E47" s="78">
        <v>110010490</v>
      </c>
      <c r="F47" s="76">
        <v>120</v>
      </c>
      <c r="G47" s="74">
        <v>31873</v>
      </c>
      <c r="H47" s="74">
        <v>0</v>
      </c>
      <c r="I47" s="74">
        <v>0</v>
      </c>
    </row>
    <row r="48" spans="1:9" ht="95.25" customHeight="1">
      <c r="A48" s="14">
        <v>37</v>
      </c>
      <c r="B48" s="20" t="s">
        <v>120</v>
      </c>
      <c r="C48" s="76">
        <v>805</v>
      </c>
      <c r="D48" s="77" t="s">
        <v>173</v>
      </c>
      <c r="E48" s="78">
        <f>E49</f>
        <v>110081010</v>
      </c>
      <c r="F48" s="76"/>
      <c r="G48" s="74">
        <f>G50</f>
        <v>574588</v>
      </c>
      <c r="H48" s="74">
        <f>H50</f>
        <v>574588</v>
      </c>
      <c r="I48" s="74">
        <f>I50</f>
        <v>574588</v>
      </c>
    </row>
    <row r="49" spans="1:9" ht="88.5" customHeight="1">
      <c r="A49" s="14">
        <v>38</v>
      </c>
      <c r="B49" s="17" t="s">
        <v>249</v>
      </c>
      <c r="C49" s="76">
        <v>805</v>
      </c>
      <c r="D49" s="77" t="s">
        <v>173</v>
      </c>
      <c r="E49" s="78">
        <v>110081010</v>
      </c>
      <c r="F49" s="76">
        <v>100</v>
      </c>
      <c r="G49" s="74">
        <f t="shared" si="7"/>
        <v>574588</v>
      </c>
      <c r="H49" s="74">
        <f t="shared" si="7"/>
        <v>574588</v>
      </c>
      <c r="I49" s="74">
        <f t="shared" si="7"/>
        <v>574588</v>
      </c>
    </row>
    <row r="50" spans="1:9" ht="27" customHeight="1">
      <c r="A50" s="14">
        <v>39</v>
      </c>
      <c r="B50" s="20" t="s">
        <v>39</v>
      </c>
      <c r="C50" s="76">
        <v>805</v>
      </c>
      <c r="D50" s="77" t="s">
        <v>173</v>
      </c>
      <c r="E50" s="78">
        <v>110081010</v>
      </c>
      <c r="F50" s="76">
        <v>120</v>
      </c>
      <c r="G50" s="74">
        <v>574588</v>
      </c>
      <c r="H50" s="74">
        <f>G50</f>
        <v>574588</v>
      </c>
      <c r="I50" s="74">
        <f>H50</f>
        <v>574588</v>
      </c>
    </row>
    <row r="51" spans="1:9" ht="103.5" customHeight="1">
      <c r="A51" s="14">
        <v>40</v>
      </c>
      <c r="B51" s="20" t="s">
        <v>121</v>
      </c>
      <c r="C51" s="76">
        <v>805</v>
      </c>
      <c r="D51" s="77" t="s">
        <v>173</v>
      </c>
      <c r="E51" s="78">
        <v>110081060</v>
      </c>
      <c r="F51" s="76"/>
      <c r="G51" s="74">
        <f aca="true" t="shared" si="8" ref="G51:I52">G52</f>
        <v>25269</v>
      </c>
      <c r="H51" s="74">
        <f t="shared" si="8"/>
        <v>25269</v>
      </c>
      <c r="I51" s="74">
        <f t="shared" si="8"/>
        <v>25269</v>
      </c>
    </row>
    <row r="52" spans="1:9" ht="66.75" customHeight="1">
      <c r="A52" s="14">
        <v>41</v>
      </c>
      <c r="B52" s="17" t="s">
        <v>249</v>
      </c>
      <c r="C52" s="76">
        <v>805</v>
      </c>
      <c r="D52" s="77" t="s">
        <v>173</v>
      </c>
      <c r="E52" s="78">
        <v>110081060</v>
      </c>
      <c r="F52" s="76">
        <v>100</v>
      </c>
      <c r="G52" s="74">
        <f t="shared" si="8"/>
        <v>25269</v>
      </c>
      <c r="H52" s="74">
        <f>G52</f>
        <v>25269</v>
      </c>
      <c r="I52" s="74">
        <f>H52</f>
        <v>25269</v>
      </c>
    </row>
    <row r="53" spans="1:9" ht="26.25" customHeight="1">
      <c r="A53" s="14">
        <v>42</v>
      </c>
      <c r="B53" s="20" t="s">
        <v>39</v>
      </c>
      <c r="C53" s="76">
        <v>805</v>
      </c>
      <c r="D53" s="77" t="s">
        <v>173</v>
      </c>
      <c r="E53" s="78">
        <v>110081060</v>
      </c>
      <c r="F53" s="76">
        <v>120</v>
      </c>
      <c r="G53" s="74">
        <v>25269</v>
      </c>
      <c r="H53" s="74">
        <v>25269</v>
      </c>
      <c r="I53" s="74">
        <v>25269</v>
      </c>
    </row>
    <row r="54" spans="1:9" ht="15.75" customHeight="1">
      <c r="A54" s="14">
        <v>43</v>
      </c>
      <c r="B54" s="13" t="s">
        <v>175</v>
      </c>
      <c r="C54" s="76">
        <v>805</v>
      </c>
      <c r="D54" s="77" t="s">
        <v>177</v>
      </c>
      <c r="E54" s="78"/>
      <c r="F54" s="77"/>
      <c r="G54" s="74">
        <f>G55</f>
        <v>107929</v>
      </c>
      <c r="H54" s="74">
        <f aca="true" t="shared" si="9" ref="G54:I57">H55</f>
        <v>108590</v>
      </c>
      <c r="I54" s="74">
        <f t="shared" si="9"/>
        <v>111598</v>
      </c>
    </row>
    <row r="55" spans="1:9" ht="15.75" customHeight="1">
      <c r="A55" s="14">
        <v>44</v>
      </c>
      <c r="B55" s="13" t="s">
        <v>176</v>
      </c>
      <c r="C55" s="76">
        <v>805</v>
      </c>
      <c r="D55" s="77" t="s">
        <v>178</v>
      </c>
      <c r="E55" s="78"/>
      <c r="F55" s="77"/>
      <c r="G55" s="74">
        <f t="shared" si="9"/>
        <v>107929</v>
      </c>
      <c r="H55" s="74">
        <f t="shared" si="9"/>
        <v>108590</v>
      </c>
      <c r="I55" s="74">
        <f t="shared" si="9"/>
        <v>111598</v>
      </c>
    </row>
    <row r="56" spans="1:9" ht="28.5" customHeight="1">
      <c r="A56" s="14">
        <v>45</v>
      </c>
      <c r="B56" s="17" t="s">
        <v>40</v>
      </c>
      <c r="C56" s="76">
        <v>805</v>
      </c>
      <c r="D56" s="77" t="s">
        <v>178</v>
      </c>
      <c r="E56" s="78">
        <v>8100000000</v>
      </c>
      <c r="F56" s="77"/>
      <c r="G56" s="74">
        <f t="shared" si="9"/>
        <v>107929</v>
      </c>
      <c r="H56" s="74">
        <f t="shared" si="9"/>
        <v>108590</v>
      </c>
      <c r="I56" s="74">
        <f t="shared" si="9"/>
        <v>111598</v>
      </c>
    </row>
    <row r="57" spans="1:9" ht="31.5" customHeight="1">
      <c r="A57" s="14">
        <v>46</v>
      </c>
      <c r="B57" s="17" t="s">
        <v>44</v>
      </c>
      <c r="C57" s="76">
        <v>805</v>
      </c>
      <c r="D57" s="77" t="s">
        <v>178</v>
      </c>
      <c r="E57" s="78">
        <v>8110000000</v>
      </c>
      <c r="F57" s="77"/>
      <c r="G57" s="74">
        <f>G58+G61</f>
        <v>107929</v>
      </c>
      <c r="H57" s="74">
        <f t="shared" si="9"/>
        <v>108590</v>
      </c>
      <c r="I57" s="74">
        <f t="shared" si="9"/>
        <v>111598</v>
      </c>
    </row>
    <row r="58" spans="1:9" ht="78" customHeight="1">
      <c r="A58" s="14">
        <v>47</v>
      </c>
      <c r="B58" s="13" t="s">
        <v>28</v>
      </c>
      <c r="C58" s="76">
        <v>805</v>
      </c>
      <c r="D58" s="77" t="s">
        <v>178</v>
      </c>
      <c r="E58" s="78">
        <v>8110051180</v>
      </c>
      <c r="F58" s="77"/>
      <c r="G58" s="74">
        <f>G59</f>
        <v>75740.9</v>
      </c>
      <c r="H58" s="74">
        <f>H59+H61</f>
        <v>108590</v>
      </c>
      <c r="I58" s="74">
        <f>I59+I61</f>
        <v>111598</v>
      </c>
    </row>
    <row r="59" spans="1:9" ht="80.25" customHeight="1">
      <c r="A59" s="14">
        <v>48</v>
      </c>
      <c r="B59" s="17" t="s">
        <v>249</v>
      </c>
      <c r="C59" s="76">
        <v>805</v>
      </c>
      <c r="D59" s="77" t="s">
        <v>178</v>
      </c>
      <c r="E59" s="78">
        <v>8110051180</v>
      </c>
      <c r="F59" s="77" t="s">
        <v>105</v>
      </c>
      <c r="G59" s="74">
        <f>G60</f>
        <v>75740.9</v>
      </c>
      <c r="H59" s="74">
        <f>H60</f>
        <v>75169.9</v>
      </c>
      <c r="I59" s="74">
        <f>I60</f>
        <v>79906</v>
      </c>
    </row>
    <row r="60" spans="1:9" ht="28.5" customHeight="1">
      <c r="A60" s="14">
        <v>49</v>
      </c>
      <c r="B60" s="17" t="s">
        <v>39</v>
      </c>
      <c r="C60" s="76">
        <v>805</v>
      </c>
      <c r="D60" s="77" t="s">
        <v>178</v>
      </c>
      <c r="E60" s="78">
        <v>8110051180</v>
      </c>
      <c r="F60" s="77" t="s">
        <v>55</v>
      </c>
      <c r="G60" s="74">
        <v>75740.9</v>
      </c>
      <c r="H60" s="74">
        <v>75169.9</v>
      </c>
      <c r="I60" s="74">
        <v>79906</v>
      </c>
    </row>
    <row r="61" spans="1:9" ht="28.5" customHeight="1">
      <c r="A61" s="14">
        <v>50</v>
      </c>
      <c r="B61" s="17" t="s">
        <v>56</v>
      </c>
      <c r="C61" s="76">
        <v>805</v>
      </c>
      <c r="D61" s="77" t="s">
        <v>178</v>
      </c>
      <c r="E61" s="78">
        <v>8110051180</v>
      </c>
      <c r="F61" s="77" t="s">
        <v>57</v>
      </c>
      <c r="G61" s="74">
        <f>G62</f>
        <v>32188.1</v>
      </c>
      <c r="H61" s="74">
        <f>H62</f>
        <v>33420.1</v>
      </c>
      <c r="I61" s="74">
        <f>I62</f>
        <v>31692</v>
      </c>
    </row>
    <row r="62" spans="1:9" ht="45.75" customHeight="1">
      <c r="A62" s="14">
        <v>51</v>
      </c>
      <c r="B62" s="17" t="s">
        <v>58</v>
      </c>
      <c r="C62" s="76">
        <v>805</v>
      </c>
      <c r="D62" s="77" t="s">
        <v>178</v>
      </c>
      <c r="E62" s="78">
        <v>8110051180</v>
      </c>
      <c r="F62" s="77" t="s">
        <v>59</v>
      </c>
      <c r="G62" s="74">
        <v>32188.1</v>
      </c>
      <c r="H62" s="74">
        <v>33420.1</v>
      </c>
      <c r="I62" s="74">
        <v>31692</v>
      </c>
    </row>
    <row r="63" spans="1:9" ht="28.5" customHeight="1">
      <c r="A63" s="14">
        <v>52</v>
      </c>
      <c r="B63" s="13" t="s">
        <v>179</v>
      </c>
      <c r="C63" s="76">
        <v>805</v>
      </c>
      <c r="D63" s="77" t="s">
        <v>1</v>
      </c>
      <c r="E63" s="78"/>
      <c r="F63" s="77"/>
      <c r="G63" s="74">
        <f>G64</f>
        <v>163341.2</v>
      </c>
      <c r="H63" s="74">
        <f>H64</f>
        <v>194972.2</v>
      </c>
      <c r="I63" s="74">
        <f>I64</f>
        <v>194972.2</v>
      </c>
    </row>
    <row r="64" spans="1:9" ht="24.75" customHeight="1">
      <c r="A64" s="14">
        <v>53</v>
      </c>
      <c r="B64" s="73" t="s">
        <v>235</v>
      </c>
      <c r="C64" s="76">
        <v>805</v>
      </c>
      <c r="D64" s="77" t="s">
        <v>1</v>
      </c>
      <c r="E64" s="78"/>
      <c r="F64" s="77"/>
      <c r="G64" s="74">
        <f>G65+G73</f>
        <v>163341.2</v>
      </c>
      <c r="H64" s="74">
        <f>H65+H73</f>
        <v>194972.2</v>
      </c>
      <c r="I64" s="74">
        <f>I65+I73</f>
        <v>194972.2</v>
      </c>
    </row>
    <row r="65" spans="1:9" ht="48" customHeight="1">
      <c r="A65" s="14">
        <v>54</v>
      </c>
      <c r="B65" s="73" t="s">
        <v>123</v>
      </c>
      <c r="C65" s="76">
        <v>805</v>
      </c>
      <c r="D65" s="77" t="s">
        <v>233</v>
      </c>
      <c r="E65" s="78">
        <v>100000000</v>
      </c>
      <c r="F65" s="77"/>
      <c r="G65" s="74">
        <f>G66</f>
        <v>79083</v>
      </c>
      <c r="H65" s="74">
        <f>H66</f>
        <v>110714</v>
      </c>
      <c r="I65" s="74">
        <f>I66</f>
        <v>110714</v>
      </c>
    </row>
    <row r="66" spans="1:9" ht="28.5" customHeight="1">
      <c r="A66" s="14">
        <v>55</v>
      </c>
      <c r="B66" s="73" t="s">
        <v>298</v>
      </c>
      <c r="C66" s="76">
        <v>805</v>
      </c>
      <c r="D66" s="77" t="s">
        <v>233</v>
      </c>
      <c r="E66" s="78">
        <v>130000000</v>
      </c>
      <c r="F66" s="77"/>
      <c r="G66" s="74">
        <f>G67+G70</f>
        <v>79083</v>
      </c>
      <c r="H66" s="74">
        <f>H67+H70</f>
        <v>110714</v>
      </c>
      <c r="I66" s="74">
        <f>I67+I70</f>
        <v>110714</v>
      </c>
    </row>
    <row r="67" spans="1:9" ht="116.25" customHeight="1">
      <c r="A67" s="14">
        <v>56</v>
      </c>
      <c r="B67" s="13" t="s">
        <v>117</v>
      </c>
      <c r="C67" s="76">
        <v>805</v>
      </c>
      <c r="D67" s="77" t="s">
        <v>233</v>
      </c>
      <c r="E67" s="78" t="str">
        <f>E68</f>
        <v>01300S4120</v>
      </c>
      <c r="F67" s="77"/>
      <c r="G67" s="74">
        <v>75317</v>
      </c>
      <c r="H67" s="74">
        <f>H68</f>
        <v>105444</v>
      </c>
      <c r="I67" s="74">
        <f>I68</f>
        <v>105444</v>
      </c>
    </row>
    <row r="68" spans="1:9" ht="28.5" customHeight="1">
      <c r="A68" s="14">
        <v>57</v>
      </c>
      <c r="B68" s="20" t="s">
        <v>56</v>
      </c>
      <c r="C68" s="76">
        <v>805</v>
      </c>
      <c r="D68" s="77" t="s">
        <v>233</v>
      </c>
      <c r="E68" s="78" t="str">
        <f>E69</f>
        <v>01300S4120</v>
      </c>
      <c r="F68" s="77" t="s">
        <v>57</v>
      </c>
      <c r="G68" s="74">
        <v>75317</v>
      </c>
      <c r="H68" s="74">
        <f>H69</f>
        <v>105444</v>
      </c>
      <c r="I68" s="74">
        <f>I69</f>
        <v>105444</v>
      </c>
    </row>
    <row r="69" spans="1:9" ht="42" customHeight="1">
      <c r="A69" s="14">
        <v>58</v>
      </c>
      <c r="B69" s="20" t="s">
        <v>58</v>
      </c>
      <c r="C69" s="76">
        <v>805</v>
      </c>
      <c r="D69" s="77" t="s">
        <v>233</v>
      </c>
      <c r="E69" s="78" t="str">
        <f>E70</f>
        <v>01300S4120</v>
      </c>
      <c r="F69" s="77" t="s">
        <v>59</v>
      </c>
      <c r="G69" s="74">
        <v>75317</v>
      </c>
      <c r="H69" s="74">
        <v>105444</v>
      </c>
      <c r="I69" s="74">
        <v>105444</v>
      </c>
    </row>
    <row r="70" spans="1:9" ht="121.5" customHeight="1">
      <c r="A70" s="14">
        <v>59</v>
      </c>
      <c r="B70" s="13" t="s">
        <v>236</v>
      </c>
      <c r="C70" s="76">
        <v>805</v>
      </c>
      <c r="D70" s="77" t="s">
        <v>233</v>
      </c>
      <c r="E70" s="78" t="s">
        <v>237</v>
      </c>
      <c r="F70" s="77"/>
      <c r="G70" s="74">
        <v>3766</v>
      </c>
      <c r="H70" s="74">
        <f>H71</f>
        <v>5270</v>
      </c>
      <c r="I70" s="74">
        <f>I71</f>
        <v>5270</v>
      </c>
    </row>
    <row r="71" spans="1:9" ht="28.5" customHeight="1">
      <c r="A71" s="14">
        <v>60</v>
      </c>
      <c r="B71" s="20" t="s">
        <v>56</v>
      </c>
      <c r="C71" s="76">
        <v>805</v>
      </c>
      <c r="D71" s="77" t="s">
        <v>233</v>
      </c>
      <c r="E71" s="78" t="str">
        <f>E70</f>
        <v>01300S4120</v>
      </c>
      <c r="F71" s="77" t="s">
        <v>57</v>
      </c>
      <c r="G71" s="74">
        <v>3766</v>
      </c>
      <c r="H71" s="74">
        <f>H72</f>
        <v>5270</v>
      </c>
      <c r="I71" s="74">
        <f>I72</f>
        <v>5270</v>
      </c>
    </row>
    <row r="72" spans="1:9" ht="42" customHeight="1">
      <c r="A72" s="14">
        <v>61</v>
      </c>
      <c r="B72" s="20" t="s">
        <v>58</v>
      </c>
      <c r="C72" s="76">
        <v>805</v>
      </c>
      <c r="D72" s="77" t="s">
        <v>233</v>
      </c>
      <c r="E72" s="78" t="str">
        <f>E71</f>
        <v>01300S4120</v>
      </c>
      <c r="F72" s="77" t="s">
        <v>59</v>
      </c>
      <c r="G72" s="74">
        <v>3766</v>
      </c>
      <c r="H72" s="74">
        <v>5270</v>
      </c>
      <c r="I72" s="74">
        <v>5270</v>
      </c>
    </row>
    <row r="73" spans="1:9" ht="41.25" customHeight="1">
      <c r="A73" s="14">
        <v>62</v>
      </c>
      <c r="B73" s="13" t="s">
        <v>0</v>
      </c>
      <c r="C73" s="76">
        <v>805</v>
      </c>
      <c r="D73" s="77" t="s">
        <v>2</v>
      </c>
      <c r="E73" s="78"/>
      <c r="F73" s="77"/>
      <c r="G73" s="74">
        <f aca="true" t="shared" si="10" ref="G73:I77">G74</f>
        <v>84258.2</v>
      </c>
      <c r="H73" s="74">
        <f t="shared" si="10"/>
        <v>84258.2</v>
      </c>
      <c r="I73" s="74">
        <f t="shared" si="10"/>
        <v>84258.2</v>
      </c>
    </row>
    <row r="74" spans="1:9" ht="60.75" customHeight="1">
      <c r="A74" s="14">
        <v>63</v>
      </c>
      <c r="B74" s="13" t="s">
        <v>123</v>
      </c>
      <c r="C74" s="76">
        <v>805</v>
      </c>
      <c r="D74" s="77" t="s">
        <v>2</v>
      </c>
      <c r="E74" s="78">
        <v>100000000</v>
      </c>
      <c r="F74" s="77"/>
      <c r="G74" s="74">
        <f>G75</f>
        <v>84258.2</v>
      </c>
      <c r="H74" s="74">
        <f>H75</f>
        <v>84258.2</v>
      </c>
      <c r="I74" s="74">
        <f>I75</f>
        <v>84258.2</v>
      </c>
    </row>
    <row r="75" spans="1:9" ht="40.5" customHeight="1">
      <c r="A75" s="14">
        <v>64</v>
      </c>
      <c r="B75" s="13" t="s">
        <v>47</v>
      </c>
      <c r="C75" s="76">
        <v>805</v>
      </c>
      <c r="D75" s="77" t="s">
        <v>2</v>
      </c>
      <c r="E75" s="78">
        <v>130000000</v>
      </c>
      <c r="F75" s="77"/>
      <c r="G75" s="74">
        <f t="shared" si="10"/>
        <v>84258.2</v>
      </c>
      <c r="H75" s="74">
        <f t="shared" si="10"/>
        <v>84258.2</v>
      </c>
      <c r="I75" s="74">
        <f t="shared" si="10"/>
        <v>84258.2</v>
      </c>
    </row>
    <row r="76" spans="1:9" ht="113.25" customHeight="1">
      <c r="A76" s="14">
        <v>65</v>
      </c>
      <c r="B76" s="13" t="s">
        <v>117</v>
      </c>
      <c r="C76" s="76">
        <v>805</v>
      </c>
      <c r="D76" s="77" t="s">
        <v>2</v>
      </c>
      <c r="E76" s="78">
        <v>130082020</v>
      </c>
      <c r="F76" s="77"/>
      <c r="G76" s="74">
        <f t="shared" si="10"/>
        <v>84258.2</v>
      </c>
      <c r="H76" s="74">
        <f t="shared" si="10"/>
        <v>84258.2</v>
      </c>
      <c r="I76" s="74">
        <f t="shared" si="10"/>
        <v>84258.2</v>
      </c>
    </row>
    <row r="77" spans="1:9" ht="25.5" customHeight="1">
      <c r="A77" s="14">
        <v>66</v>
      </c>
      <c r="B77" s="20" t="s">
        <v>56</v>
      </c>
      <c r="C77" s="76">
        <v>805</v>
      </c>
      <c r="D77" s="77" t="s">
        <v>2</v>
      </c>
      <c r="E77" s="78">
        <v>130082020</v>
      </c>
      <c r="F77" s="77" t="s">
        <v>57</v>
      </c>
      <c r="G77" s="74">
        <f t="shared" si="10"/>
        <v>84258.2</v>
      </c>
      <c r="H77" s="74">
        <f t="shared" si="10"/>
        <v>84258.2</v>
      </c>
      <c r="I77" s="74">
        <f t="shared" si="10"/>
        <v>84258.2</v>
      </c>
    </row>
    <row r="78" spans="1:9" ht="42" customHeight="1">
      <c r="A78" s="14">
        <v>67</v>
      </c>
      <c r="B78" s="20" t="s">
        <v>58</v>
      </c>
      <c r="C78" s="76">
        <v>805</v>
      </c>
      <c r="D78" s="77" t="s">
        <v>2</v>
      </c>
      <c r="E78" s="78">
        <v>130082020</v>
      </c>
      <c r="F78" s="77" t="s">
        <v>59</v>
      </c>
      <c r="G78" s="74">
        <v>84258.2</v>
      </c>
      <c r="H78" s="74">
        <v>84258.2</v>
      </c>
      <c r="I78" s="74">
        <v>84258.2</v>
      </c>
    </row>
    <row r="79" spans="1:9" ht="17.25" customHeight="1">
      <c r="A79" s="14">
        <v>68</v>
      </c>
      <c r="B79" s="20" t="s">
        <v>60</v>
      </c>
      <c r="C79" s="76">
        <v>805</v>
      </c>
      <c r="D79" s="77" t="s">
        <v>62</v>
      </c>
      <c r="E79" s="78"/>
      <c r="F79" s="77"/>
      <c r="G79" s="74">
        <f aca="true" t="shared" si="11" ref="G79:I81">G80</f>
        <v>602038.1</v>
      </c>
      <c r="H79" s="74">
        <f t="shared" si="11"/>
        <v>691955</v>
      </c>
      <c r="I79" s="74">
        <f t="shared" si="11"/>
        <v>701041.7</v>
      </c>
    </row>
    <row r="80" spans="1:9" ht="18.75" customHeight="1">
      <c r="A80" s="14">
        <v>69</v>
      </c>
      <c r="B80" s="20" t="s">
        <v>48</v>
      </c>
      <c r="C80" s="76">
        <v>805</v>
      </c>
      <c r="D80" s="77" t="s">
        <v>63</v>
      </c>
      <c r="E80" s="78"/>
      <c r="F80" s="77"/>
      <c r="G80" s="74">
        <f t="shared" si="11"/>
        <v>602038.1</v>
      </c>
      <c r="H80" s="74">
        <f t="shared" si="11"/>
        <v>691955</v>
      </c>
      <c r="I80" s="74">
        <f t="shared" si="11"/>
        <v>701041.7</v>
      </c>
    </row>
    <row r="81" spans="1:9" ht="56.25" customHeight="1">
      <c r="A81" s="14">
        <v>70</v>
      </c>
      <c r="B81" s="20" t="s">
        <v>123</v>
      </c>
      <c r="C81" s="76">
        <v>805</v>
      </c>
      <c r="D81" s="77" t="s">
        <v>63</v>
      </c>
      <c r="E81" s="78">
        <v>100000000</v>
      </c>
      <c r="F81" s="77"/>
      <c r="G81" s="74">
        <f t="shared" si="11"/>
        <v>602038.1</v>
      </c>
      <c r="H81" s="74">
        <f t="shared" si="11"/>
        <v>691955</v>
      </c>
      <c r="I81" s="74">
        <f t="shared" si="11"/>
        <v>701041.7</v>
      </c>
    </row>
    <row r="82" spans="1:9" ht="40.5" customHeight="1">
      <c r="A82" s="14">
        <v>71</v>
      </c>
      <c r="B82" s="20" t="s">
        <v>246</v>
      </c>
      <c r="C82" s="76">
        <v>805</v>
      </c>
      <c r="D82" s="77" t="s">
        <v>63</v>
      </c>
      <c r="E82" s="78">
        <v>120000000</v>
      </c>
      <c r="F82" s="77"/>
      <c r="G82" s="74">
        <f>G89+G92+G86+G83</f>
        <v>602038.1</v>
      </c>
      <c r="H82" s="74">
        <f>H89+H92+H86+H83</f>
        <v>691955</v>
      </c>
      <c r="I82" s="74">
        <f>I89+I92+I86+I83</f>
        <v>701041.7</v>
      </c>
    </row>
    <row r="83" spans="1:9" ht="165" customHeight="1">
      <c r="A83" s="14">
        <v>72</v>
      </c>
      <c r="B83" s="96" t="s">
        <v>296</v>
      </c>
      <c r="C83" s="76">
        <v>805</v>
      </c>
      <c r="D83" s="77" t="s">
        <v>63</v>
      </c>
      <c r="E83" s="78" t="s">
        <v>287</v>
      </c>
      <c r="F83" s="77"/>
      <c r="G83" s="74">
        <v>218377</v>
      </c>
      <c r="H83" s="74">
        <v>227110</v>
      </c>
      <c r="I83" s="74">
        <v>236196</v>
      </c>
    </row>
    <row r="84" spans="1:9" ht="40.5" customHeight="1">
      <c r="A84" s="14">
        <v>73</v>
      </c>
      <c r="B84" s="98" t="str">
        <f>B87</f>
        <v>Закупка товаров, работ и услуг для обеспечения государственных (муниципальных) нужд</v>
      </c>
      <c r="C84" s="76">
        <v>805</v>
      </c>
      <c r="D84" s="77" t="s">
        <v>63</v>
      </c>
      <c r="E84" s="78" t="s">
        <v>287</v>
      </c>
      <c r="F84" s="77" t="s">
        <v>57</v>
      </c>
      <c r="G84" s="74">
        <v>218377</v>
      </c>
      <c r="H84" s="74">
        <v>227110</v>
      </c>
      <c r="I84" s="74">
        <v>236196</v>
      </c>
    </row>
    <row r="85" spans="1:9" ht="40.5" customHeight="1">
      <c r="A85" s="14">
        <v>74</v>
      </c>
      <c r="B85" s="98" t="str">
        <f>B88</f>
        <v>Иные закупки товаров, работ и услуг для обеспечения государственных (муниципальных) нужд</v>
      </c>
      <c r="C85" s="76">
        <v>805</v>
      </c>
      <c r="D85" s="77" t="s">
        <v>63</v>
      </c>
      <c r="E85" s="78" t="s">
        <v>287</v>
      </c>
      <c r="F85" s="77" t="s">
        <v>59</v>
      </c>
      <c r="G85" s="74">
        <v>218377</v>
      </c>
      <c r="H85" s="74">
        <v>227110</v>
      </c>
      <c r="I85" s="74">
        <v>236196</v>
      </c>
    </row>
    <row r="86" spans="1:9" ht="162" customHeight="1">
      <c r="A86" s="14">
        <v>75</v>
      </c>
      <c r="B86" s="95" t="s">
        <v>295</v>
      </c>
      <c r="C86" s="76">
        <v>805</v>
      </c>
      <c r="D86" s="77" t="s">
        <v>63</v>
      </c>
      <c r="E86" s="78" t="s">
        <v>287</v>
      </c>
      <c r="F86" s="77"/>
      <c r="G86" s="74">
        <v>2621</v>
      </c>
      <c r="H86" s="74">
        <v>2726</v>
      </c>
      <c r="I86" s="74">
        <v>2835</v>
      </c>
    </row>
    <row r="87" spans="1:9" ht="37.5" customHeight="1">
      <c r="A87" s="14">
        <v>76</v>
      </c>
      <c r="B87" s="73" t="s">
        <v>288</v>
      </c>
      <c r="C87" s="76">
        <v>805</v>
      </c>
      <c r="D87" s="77" t="s">
        <v>63</v>
      </c>
      <c r="E87" s="78" t="s">
        <v>287</v>
      </c>
      <c r="F87" s="77" t="s">
        <v>57</v>
      </c>
      <c r="G87" s="74">
        <v>2621</v>
      </c>
      <c r="H87" s="74">
        <v>2726</v>
      </c>
      <c r="I87" s="74">
        <v>2835</v>
      </c>
    </row>
    <row r="88" spans="1:9" ht="37.5" customHeight="1">
      <c r="A88" s="14">
        <v>77</v>
      </c>
      <c r="B88" s="83" t="s">
        <v>58</v>
      </c>
      <c r="C88" s="76">
        <v>805</v>
      </c>
      <c r="D88" s="77" t="s">
        <v>63</v>
      </c>
      <c r="E88" s="78" t="s">
        <v>287</v>
      </c>
      <c r="F88" s="77" t="s">
        <v>59</v>
      </c>
      <c r="G88" s="74">
        <v>2621</v>
      </c>
      <c r="H88" s="74">
        <v>2726</v>
      </c>
      <c r="I88" s="74">
        <v>2835</v>
      </c>
    </row>
    <row r="89" spans="1:9" ht="144" customHeight="1">
      <c r="A89" s="14">
        <v>78</v>
      </c>
      <c r="B89" s="20" t="s">
        <v>250</v>
      </c>
      <c r="C89" s="76">
        <v>805</v>
      </c>
      <c r="D89" s="77" t="s">
        <v>63</v>
      </c>
      <c r="E89" s="78">
        <v>120081090</v>
      </c>
      <c r="F89" s="77"/>
      <c r="G89" s="74">
        <f aca="true" t="shared" si="12" ref="G89:I93">G90</f>
        <v>166591.19</v>
      </c>
      <c r="H89" s="74">
        <f t="shared" si="12"/>
        <v>157100</v>
      </c>
      <c r="I89" s="74">
        <f t="shared" si="12"/>
        <v>163600</v>
      </c>
    </row>
    <row r="90" spans="1:9" ht="30.75" customHeight="1">
      <c r="A90" s="14">
        <v>79</v>
      </c>
      <c r="B90" s="20" t="s">
        <v>56</v>
      </c>
      <c r="C90" s="76">
        <v>805</v>
      </c>
      <c r="D90" s="77" t="s">
        <v>63</v>
      </c>
      <c r="E90" s="78">
        <v>120081090</v>
      </c>
      <c r="F90" s="77" t="s">
        <v>57</v>
      </c>
      <c r="G90" s="74">
        <f t="shared" si="12"/>
        <v>166591.19</v>
      </c>
      <c r="H90" s="74">
        <f t="shared" si="12"/>
        <v>157100</v>
      </c>
      <c r="I90" s="74">
        <f t="shared" si="12"/>
        <v>163600</v>
      </c>
    </row>
    <row r="91" spans="1:9" ht="39" customHeight="1">
      <c r="A91" s="14">
        <v>80</v>
      </c>
      <c r="B91" s="20" t="s">
        <v>58</v>
      </c>
      <c r="C91" s="76">
        <v>805</v>
      </c>
      <c r="D91" s="77" t="s">
        <v>63</v>
      </c>
      <c r="E91" s="78">
        <v>120081090</v>
      </c>
      <c r="F91" s="77" t="s">
        <v>59</v>
      </c>
      <c r="G91" s="74">
        <v>166591.19</v>
      </c>
      <c r="H91" s="74">
        <v>157100</v>
      </c>
      <c r="I91" s="74">
        <v>163600</v>
      </c>
    </row>
    <row r="92" spans="1:9" ht="129.75" customHeight="1">
      <c r="A92" s="14">
        <v>81</v>
      </c>
      <c r="B92" s="89" t="s">
        <v>250</v>
      </c>
      <c r="C92" s="76">
        <v>805</v>
      </c>
      <c r="D92" s="77" t="s">
        <v>63</v>
      </c>
      <c r="E92" s="78">
        <v>120082120</v>
      </c>
      <c r="F92" s="77"/>
      <c r="G92" s="74">
        <f t="shared" si="12"/>
        <v>214448.91</v>
      </c>
      <c r="H92" s="74">
        <f t="shared" si="12"/>
        <v>305019</v>
      </c>
      <c r="I92" s="74">
        <f t="shared" si="12"/>
        <v>298410.7</v>
      </c>
    </row>
    <row r="93" spans="1:9" ht="30.75" customHeight="1">
      <c r="A93" s="14">
        <v>82</v>
      </c>
      <c r="B93" s="20" t="s">
        <v>56</v>
      </c>
      <c r="C93" s="76">
        <v>805</v>
      </c>
      <c r="D93" s="77" t="s">
        <v>63</v>
      </c>
      <c r="E93" s="78">
        <f>E92</f>
        <v>120082120</v>
      </c>
      <c r="F93" s="77" t="s">
        <v>57</v>
      </c>
      <c r="G93" s="74">
        <f t="shared" si="12"/>
        <v>214448.91</v>
      </c>
      <c r="H93" s="74">
        <f t="shared" si="12"/>
        <v>305019</v>
      </c>
      <c r="I93" s="74">
        <f t="shared" si="12"/>
        <v>298410.7</v>
      </c>
    </row>
    <row r="94" spans="1:9" ht="39" customHeight="1">
      <c r="A94" s="14">
        <v>83</v>
      </c>
      <c r="B94" s="20" t="s">
        <v>58</v>
      </c>
      <c r="C94" s="76">
        <v>805</v>
      </c>
      <c r="D94" s="77" t="s">
        <v>63</v>
      </c>
      <c r="E94" s="78">
        <f>E93</f>
        <v>120082120</v>
      </c>
      <c r="F94" s="77" t="s">
        <v>59</v>
      </c>
      <c r="G94" s="74">
        <v>214448.91</v>
      </c>
      <c r="H94" s="74">
        <v>305019</v>
      </c>
      <c r="I94" s="74">
        <v>298410.7</v>
      </c>
    </row>
    <row r="95" spans="1:9" ht="17.25" customHeight="1">
      <c r="A95" s="14">
        <v>84</v>
      </c>
      <c r="B95" s="13" t="s">
        <v>3</v>
      </c>
      <c r="C95" s="76">
        <v>805</v>
      </c>
      <c r="D95" s="77" t="s">
        <v>10</v>
      </c>
      <c r="E95" s="78"/>
      <c r="F95" s="76"/>
      <c r="G95" s="74">
        <f aca="true" t="shared" si="13" ref="G95:I97">G96</f>
        <v>848703.93</v>
      </c>
      <c r="H95" s="74">
        <f t="shared" si="13"/>
        <v>914020</v>
      </c>
      <c r="I95" s="74">
        <f t="shared" si="13"/>
        <v>697134</v>
      </c>
    </row>
    <row r="96" spans="1:9" ht="17.25" customHeight="1">
      <c r="A96" s="14">
        <v>85</v>
      </c>
      <c r="B96" s="13" t="s">
        <v>4</v>
      </c>
      <c r="C96" s="76">
        <v>805</v>
      </c>
      <c r="D96" s="77" t="s">
        <v>11</v>
      </c>
      <c r="E96" s="78"/>
      <c r="F96" s="76"/>
      <c r="G96" s="74">
        <f t="shared" si="13"/>
        <v>848703.93</v>
      </c>
      <c r="H96" s="74">
        <f t="shared" si="13"/>
        <v>914020</v>
      </c>
      <c r="I96" s="74">
        <f t="shared" si="13"/>
        <v>697134</v>
      </c>
    </row>
    <row r="97" spans="1:9" ht="54.75" customHeight="1">
      <c r="A97" s="14">
        <v>86</v>
      </c>
      <c r="B97" s="13" t="s">
        <v>123</v>
      </c>
      <c r="C97" s="76">
        <v>805</v>
      </c>
      <c r="D97" s="77" t="s">
        <v>11</v>
      </c>
      <c r="E97" s="78">
        <v>100000000</v>
      </c>
      <c r="F97" s="76"/>
      <c r="G97" s="74">
        <f t="shared" si="13"/>
        <v>848703.93</v>
      </c>
      <c r="H97" s="74">
        <f t="shared" si="13"/>
        <v>914020</v>
      </c>
      <c r="I97" s="74">
        <f t="shared" si="13"/>
        <v>697134</v>
      </c>
    </row>
    <row r="98" spans="1:9" ht="30" customHeight="1">
      <c r="A98" s="14">
        <v>87</v>
      </c>
      <c r="B98" s="13" t="s">
        <v>124</v>
      </c>
      <c r="C98" s="76">
        <v>805</v>
      </c>
      <c r="D98" s="77" t="s">
        <v>11</v>
      </c>
      <c r="E98" s="78">
        <v>110000000</v>
      </c>
      <c r="F98" s="76"/>
      <c r="G98" s="74">
        <f>G99+G102+G105+G108+G111</f>
        <v>848703.93</v>
      </c>
      <c r="H98" s="74">
        <f>H99+H102+H105+H108+H111</f>
        <v>914020</v>
      </c>
      <c r="I98" s="74">
        <f>I99+I102+I105+I108+I111</f>
        <v>697134</v>
      </c>
    </row>
    <row r="99" spans="1:9" ht="97.5" customHeight="1">
      <c r="A99" s="14">
        <v>88</v>
      </c>
      <c r="B99" s="13" t="s">
        <v>122</v>
      </c>
      <c r="C99" s="76">
        <v>805</v>
      </c>
      <c r="D99" s="77" t="s">
        <v>11</v>
      </c>
      <c r="E99" s="78">
        <v>110081010</v>
      </c>
      <c r="F99" s="76"/>
      <c r="G99" s="74">
        <f aca="true" t="shared" si="14" ref="G99:I100">G100</f>
        <v>585020</v>
      </c>
      <c r="H99" s="74">
        <f t="shared" si="14"/>
        <v>685020</v>
      </c>
      <c r="I99" s="74">
        <f t="shared" si="14"/>
        <v>685020</v>
      </c>
    </row>
    <row r="100" spans="1:9" ht="34.5" customHeight="1">
      <c r="A100" s="14">
        <v>89</v>
      </c>
      <c r="B100" s="20" t="s">
        <v>56</v>
      </c>
      <c r="C100" s="76">
        <v>805</v>
      </c>
      <c r="D100" s="77" t="s">
        <v>11</v>
      </c>
      <c r="E100" s="78">
        <v>110081010</v>
      </c>
      <c r="F100" s="76">
        <v>200</v>
      </c>
      <c r="G100" s="74">
        <f t="shared" si="14"/>
        <v>585020</v>
      </c>
      <c r="H100" s="74">
        <f t="shared" si="14"/>
        <v>685020</v>
      </c>
      <c r="I100" s="74">
        <f t="shared" si="14"/>
        <v>685020</v>
      </c>
    </row>
    <row r="101" spans="1:9" ht="40.5" customHeight="1">
      <c r="A101" s="14">
        <v>90</v>
      </c>
      <c r="B101" s="20" t="s">
        <v>58</v>
      </c>
      <c r="C101" s="76">
        <v>805</v>
      </c>
      <c r="D101" s="77" t="s">
        <v>11</v>
      </c>
      <c r="E101" s="78">
        <v>110081010</v>
      </c>
      <c r="F101" s="76">
        <v>240</v>
      </c>
      <c r="G101" s="74">
        <v>585020</v>
      </c>
      <c r="H101" s="74">
        <v>685020</v>
      </c>
      <c r="I101" s="74">
        <v>685020</v>
      </c>
    </row>
    <row r="102" spans="1:9" ht="102.75" customHeight="1">
      <c r="A102" s="14">
        <v>91</v>
      </c>
      <c r="B102" s="13" t="s">
        <v>125</v>
      </c>
      <c r="C102" s="76">
        <v>805</v>
      </c>
      <c r="D102" s="77" t="s">
        <v>11</v>
      </c>
      <c r="E102" s="78">
        <v>110081040</v>
      </c>
      <c r="F102" s="76"/>
      <c r="G102" s="74">
        <f aca="true" t="shared" si="15" ref="G102:I103">G103</f>
        <v>63000</v>
      </c>
      <c r="H102" s="74">
        <f t="shared" si="15"/>
        <v>50000</v>
      </c>
      <c r="I102" s="74">
        <f t="shared" si="15"/>
        <v>0</v>
      </c>
    </row>
    <row r="103" spans="1:9" ht="27.75" customHeight="1">
      <c r="A103" s="14">
        <v>92</v>
      </c>
      <c r="B103" s="20" t="s">
        <v>56</v>
      </c>
      <c r="C103" s="76">
        <v>805</v>
      </c>
      <c r="D103" s="77" t="s">
        <v>11</v>
      </c>
      <c r="E103" s="78">
        <v>110081040</v>
      </c>
      <c r="F103" s="76">
        <v>200</v>
      </c>
      <c r="G103" s="74">
        <f t="shared" si="15"/>
        <v>63000</v>
      </c>
      <c r="H103" s="74">
        <f t="shared" si="15"/>
        <v>50000</v>
      </c>
      <c r="I103" s="74">
        <f t="shared" si="15"/>
        <v>0</v>
      </c>
    </row>
    <row r="104" spans="1:9" ht="42.75" customHeight="1">
      <c r="A104" s="14">
        <v>93</v>
      </c>
      <c r="B104" s="20" t="s">
        <v>58</v>
      </c>
      <c r="C104" s="76">
        <v>805</v>
      </c>
      <c r="D104" s="77" t="s">
        <v>11</v>
      </c>
      <c r="E104" s="78">
        <v>110081040</v>
      </c>
      <c r="F104" s="76">
        <v>240</v>
      </c>
      <c r="G104" s="74">
        <v>63000</v>
      </c>
      <c r="H104" s="74">
        <v>50000</v>
      </c>
      <c r="I104" s="74">
        <v>0</v>
      </c>
    </row>
    <row r="105" spans="1:9" ht="123.75" customHeight="1">
      <c r="A105" s="14">
        <v>94</v>
      </c>
      <c r="B105" s="13" t="s">
        <v>126</v>
      </c>
      <c r="C105" s="76">
        <v>805</v>
      </c>
      <c r="D105" s="77" t="s">
        <v>11</v>
      </c>
      <c r="E105" s="78">
        <v>110081050</v>
      </c>
      <c r="F105" s="76"/>
      <c r="G105" s="74">
        <f aca="true" t="shared" si="16" ref="G105:I106">G106</f>
        <v>191000</v>
      </c>
      <c r="H105" s="74">
        <f t="shared" si="16"/>
        <v>63000</v>
      </c>
      <c r="I105" s="74">
        <f t="shared" si="16"/>
        <v>12114</v>
      </c>
    </row>
    <row r="106" spans="1:9" ht="27.75" customHeight="1">
      <c r="A106" s="14">
        <v>95</v>
      </c>
      <c r="B106" s="20" t="s">
        <v>56</v>
      </c>
      <c r="C106" s="76">
        <v>805</v>
      </c>
      <c r="D106" s="77" t="s">
        <v>11</v>
      </c>
      <c r="E106" s="78">
        <v>110081050</v>
      </c>
      <c r="F106" s="76">
        <v>200</v>
      </c>
      <c r="G106" s="74">
        <f t="shared" si="16"/>
        <v>191000</v>
      </c>
      <c r="H106" s="74">
        <f t="shared" si="16"/>
        <v>63000</v>
      </c>
      <c r="I106" s="74">
        <f t="shared" si="16"/>
        <v>12114</v>
      </c>
    </row>
    <row r="107" spans="1:9" ht="41.25" customHeight="1">
      <c r="A107" s="14">
        <v>96</v>
      </c>
      <c r="B107" s="20" t="s">
        <v>58</v>
      </c>
      <c r="C107" s="76">
        <v>805</v>
      </c>
      <c r="D107" s="77" t="s">
        <v>11</v>
      </c>
      <c r="E107" s="78">
        <v>110081050</v>
      </c>
      <c r="F107" s="76">
        <v>240</v>
      </c>
      <c r="G107" s="74">
        <v>191000</v>
      </c>
      <c r="H107" s="74">
        <v>63000</v>
      </c>
      <c r="I107" s="74">
        <v>12114</v>
      </c>
    </row>
    <row r="108" spans="1:9" ht="90" customHeight="1">
      <c r="A108" s="14">
        <v>97</v>
      </c>
      <c r="B108" s="81" t="s">
        <v>289</v>
      </c>
      <c r="C108" s="76">
        <v>805</v>
      </c>
      <c r="D108" s="77" t="s">
        <v>11</v>
      </c>
      <c r="E108" s="78" t="s">
        <v>290</v>
      </c>
      <c r="F108" s="76"/>
      <c r="G108" s="74">
        <v>0</v>
      </c>
      <c r="H108" s="74">
        <v>116000</v>
      </c>
      <c r="I108" s="74">
        <v>0</v>
      </c>
    </row>
    <row r="109" spans="1:9" ht="41.25" customHeight="1">
      <c r="A109" s="14">
        <v>98</v>
      </c>
      <c r="B109" s="73" t="s">
        <v>288</v>
      </c>
      <c r="C109" s="76">
        <v>805</v>
      </c>
      <c r="D109" s="77" t="s">
        <v>11</v>
      </c>
      <c r="E109" s="78" t="s">
        <v>290</v>
      </c>
      <c r="F109" s="76">
        <v>200</v>
      </c>
      <c r="G109" s="74">
        <v>0</v>
      </c>
      <c r="H109" s="74">
        <v>116000</v>
      </c>
      <c r="I109" s="74">
        <v>0</v>
      </c>
    </row>
    <row r="110" spans="1:9" ht="41.25" customHeight="1">
      <c r="A110" s="14">
        <v>99</v>
      </c>
      <c r="B110" s="83" t="s">
        <v>58</v>
      </c>
      <c r="C110" s="76">
        <v>805</v>
      </c>
      <c r="D110" s="77" t="s">
        <v>11</v>
      </c>
      <c r="E110" s="78" t="s">
        <v>290</v>
      </c>
      <c r="F110" s="76">
        <v>240</v>
      </c>
      <c r="G110" s="74">
        <v>0</v>
      </c>
      <c r="H110" s="74">
        <v>116000</v>
      </c>
      <c r="I110" s="74">
        <v>0</v>
      </c>
    </row>
    <row r="111" spans="1:9" ht="85.5" customHeight="1">
      <c r="A111" s="14">
        <v>100</v>
      </c>
      <c r="B111" s="73" t="s">
        <v>292</v>
      </c>
      <c r="C111" s="76">
        <v>805</v>
      </c>
      <c r="D111" s="77" t="s">
        <v>11</v>
      </c>
      <c r="E111" s="78" t="str">
        <f>E112</f>
        <v>01100S6410</v>
      </c>
      <c r="F111" s="76"/>
      <c r="G111" s="74">
        <f>G112</f>
        <v>9683.93</v>
      </c>
      <c r="H111" s="74">
        <v>0</v>
      </c>
      <c r="I111" s="74">
        <v>0</v>
      </c>
    </row>
    <row r="112" spans="1:9" ht="41.25" customHeight="1">
      <c r="A112" s="14">
        <v>101</v>
      </c>
      <c r="B112" s="73" t="s">
        <v>288</v>
      </c>
      <c r="C112" s="76">
        <v>805</v>
      </c>
      <c r="D112" s="77" t="s">
        <v>11</v>
      </c>
      <c r="E112" s="78" t="str">
        <f>E113</f>
        <v>01100S6410</v>
      </c>
      <c r="F112" s="76">
        <v>200</v>
      </c>
      <c r="G112" s="74">
        <f>G113</f>
        <v>9683.93</v>
      </c>
      <c r="H112" s="74">
        <v>0</v>
      </c>
      <c r="I112" s="74">
        <v>0</v>
      </c>
    </row>
    <row r="113" spans="1:9" ht="41.25" customHeight="1">
      <c r="A113" s="14">
        <v>102</v>
      </c>
      <c r="B113" s="83" t="s">
        <v>58</v>
      </c>
      <c r="C113" s="76">
        <v>805</v>
      </c>
      <c r="D113" s="77" t="s">
        <v>11</v>
      </c>
      <c r="E113" s="78" t="s">
        <v>291</v>
      </c>
      <c r="F113" s="76">
        <v>240</v>
      </c>
      <c r="G113" s="74">
        <v>9683.93</v>
      </c>
      <c r="H113" s="74">
        <v>0</v>
      </c>
      <c r="I113" s="74">
        <v>0</v>
      </c>
    </row>
    <row r="114" spans="1:9" ht="41.25" customHeight="1">
      <c r="A114" s="14">
        <v>103</v>
      </c>
      <c r="B114" s="73" t="s">
        <v>304</v>
      </c>
      <c r="C114" s="76">
        <v>805</v>
      </c>
      <c r="D114" s="77" t="s">
        <v>12</v>
      </c>
      <c r="E114" s="78">
        <v>0</v>
      </c>
      <c r="F114" s="76">
        <v>0</v>
      </c>
      <c r="G114" s="74"/>
      <c r="H114" s="74"/>
      <c r="I114" s="74"/>
    </row>
    <row r="115" spans="1:9" ht="15.75" customHeight="1">
      <c r="A115" s="14">
        <v>104</v>
      </c>
      <c r="B115" s="20" t="s">
        <v>5</v>
      </c>
      <c r="C115" s="76">
        <v>805</v>
      </c>
      <c r="D115" s="77" t="s">
        <v>13</v>
      </c>
      <c r="E115" s="78">
        <v>100000000</v>
      </c>
      <c r="F115" s="77" t="s">
        <v>202</v>
      </c>
      <c r="G115" s="74">
        <f>G116</f>
        <v>1718150</v>
      </c>
      <c r="H115" s="74">
        <f>H116</f>
        <v>1718150</v>
      </c>
      <c r="I115" s="74">
        <f>I116</f>
        <v>1718150</v>
      </c>
    </row>
    <row r="116" spans="1:9" ht="64.5" customHeight="1">
      <c r="A116" s="14">
        <v>105</v>
      </c>
      <c r="B116" s="73" t="s">
        <v>123</v>
      </c>
      <c r="C116" s="76">
        <v>805</v>
      </c>
      <c r="D116" s="77" t="s">
        <v>13</v>
      </c>
      <c r="E116" s="78">
        <v>100000000</v>
      </c>
      <c r="F116" s="77" t="s">
        <v>202</v>
      </c>
      <c r="G116" s="74">
        <f>G117+G121</f>
        <v>1718150</v>
      </c>
      <c r="H116" s="74">
        <f>H117+H121</f>
        <v>1718150</v>
      </c>
      <c r="I116" s="74">
        <f>I117+I121</f>
        <v>1718150</v>
      </c>
    </row>
    <row r="117" spans="1:9" ht="33" customHeight="1" hidden="1">
      <c r="A117" s="14">
        <v>106</v>
      </c>
      <c r="B117" s="20" t="s">
        <v>203</v>
      </c>
      <c r="C117" s="76">
        <v>805</v>
      </c>
      <c r="D117" s="77" t="s">
        <v>13</v>
      </c>
      <c r="E117" s="78">
        <v>210000000</v>
      </c>
      <c r="F117" s="77"/>
      <c r="G117" s="74">
        <f aca="true" t="shared" si="17" ref="G117:I119">G118</f>
        <v>0</v>
      </c>
      <c r="H117" s="74">
        <f t="shared" si="17"/>
        <v>0</v>
      </c>
      <c r="I117" s="74">
        <f t="shared" si="17"/>
        <v>0</v>
      </c>
    </row>
    <row r="118" spans="1:9" ht="76.5" customHeight="1" hidden="1">
      <c r="A118" s="14">
        <v>107</v>
      </c>
      <c r="B118" s="20" t="s">
        <v>204</v>
      </c>
      <c r="C118" s="76">
        <v>805</v>
      </c>
      <c r="D118" s="77" t="s">
        <v>13</v>
      </c>
      <c r="E118" s="78">
        <v>210082060</v>
      </c>
      <c r="F118" s="77"/>
      <c r="G118" s="74">
        <f t="shared" si="17"/>
        <v>0</v>
      </c>
      <c r="H118" s="74">
        <f t="shared" si="17"/>
        <v>0</v>
      </c>
      <c r="I118" s="74">
        <f t="shared" si="17"/>
        <v>0</v>
      </c>
    </row>
    <row r="119" spans="1:9" ht="39.75" customHeight="1" hidden="1">
      <c r="A119" s="14">
        <v>108</v>
      </c>
      <c r="B119" s="20" t="s">
        <v>205</v>
      </c>
      <c r="C119" s="76">
        <v>805</v>
      </c>
      <c r="D119" s="77" t="s">
        <v>13</v>
      </c>
      <c r="E119" s="78">
        <f>E118</f>
        <v>210082060</v>
      </c>
      <c r="F119" s="77" t="s">
        <v>68</v>
      </c>
      <c r="G119" s="74">
        <f t="shared" si="17"/>
        <v>0</v>
      </c>
      <c r="H119" s="74">
        <f t="shared" si="17"/>
        <v>0</v>
      </c>
      <c r="I119" s="74">
        <f t="shared" si="17"/>
        <v>0</v>
      </c>
    </row>
    <row r="120" spans="1:9" ht="21" customHeight="1" hidden="1">
      <c r="A120" s="14">
        <v>109</v>
      </c>
      <c r="B120" s="20" t="s">
        <v>71</v>
      </c>
      <c r="C120" s="76">
        <v>805</v>
      </c>
      <c r="D120" s="77" t="s">
        <v>13</v>
      </c>
      <c r="E120" s="78">
        <f>E119</f>
        <v>210082060</v>
      </c>
      <c r="F120" s="77" t="s">
        <v>67</v>
      </c>
      <c r="G120" s="74">
        <v>0</v>
      </c>
      <c r="H120" s="74">
        <v>0</v>
      </c>
      <c r="I120" s="74">
        <v>0</v>
      </c>
    </row>
    <row r="121" spans="1:9" ht="28.5" customHeight="1">
      <c r="A121" s="14">
        <v>110</v>
      </c>
      <c r="B121" s="73" t="s">
        <v>302</v>
      </c>
      <c r="C121" s="76">
        <v>805</v>
      </c>
      <c r="D121" s="77" t="s">
        <v>13</v>
      </c>
      <c r="E121" s="78">
        <v>140000000</v>
      </c>
      <c r="F121" s="77"/>
      <c r="G121" s="74">
        <f aca="true" t="shared" si="18" ref="G121:I123">G122</f>
        <v>1718150</v>
      </c>
      <c r="H121" s="74">
        <f t="shared" si="18"/>
        <v>1718150</v>
      </c>
      <c r="I121" s="74">
        <f t="shared" si="18"/>
        <v>1718150</v>
      </c>
    </row>
    <row r="122" spans="1:9" ht="132.75" customHeight="1">
      <c r="A122" s="14">
        <v>111</v>
      </c>
      <c r="B122" s="81" t="s">
        <v>305</v>
      </c>
      <c r="C122" s="76">
        <v>805</v>
      </c>
      <c r="D122" s="77" t="s">
        <v>13</v>
      </c>
      <c r="E122" s="78">
        <v>140082060</v>
      </c>
      <c r="F122" s="77"/>
      <c r="G122" s="74">
        <f>G123</f>
        <v>1718150</v>
      </c>
      <c r="H122" s="74">
        <f t="shared" si="18"/>
        <v>1718150</v>
      </c>
      <c r="I122" s="74">
        <f t="shared" si="18"/>
        <v>1718150</v>
      </c>
    </row>
    <row r="123" spans="1:9" ht="14.25" customHeight="1">
      <c r="A123" s="14">
        <v>112</v>
      </c>
      <c r="B123" s="73" t="s">
        <v>206</v>
      </c>
      <c r="C123" s="76">
        <v>805</v>
      </c>
      <c r="D123" s="77" t="s">
        <v>13</v>
      </c>
      <c r="E123" s="78">
        <v>140082060</v>
      </c>
      <c r="F123" s="77" t="s">
        <v>68</v>
      </c>
      <c r="G123" s="74">
        <f t="shared" si="18"/>
        <v>1718150</v>
      </c>
      <c r="H123" s="74">
        <f>H124</f>
        <v>1718150</v>
      </c>
      <c r="I123" s="74">
        <f>I124</f>
        <v>1718150</v>
      </c>
    </row>
    <row r="124" spans="1:9" ht="14.25" customHeight="1">
      <c r="A124" s="14">
        <v>113</v>
      </c>
      <c r="B124" s="83" t="s">
        <v>162</v>
      </c>
      <c r="C124" s="76">
        <v>805</v>
      </c>
      <c r="D124" s="77" t="s">
        <v>13</v>
      </c>
      <c r="E124" s="78">
        <v>140082060</v>
      </c>
      <c r="F124" s="77" t="s">
        <v>67</v>
      </c>
      <c r="G124" s="74">
        <v>1718150</v>
      </c>
      <c r="H124" s="74">
        <v>1718150</v>
      </c>
      <c r="I124" s="74">
        <v>1718150</v>
      </c>
    </row>
    <row r="125" spans="1:9" ht="14.25" customHeight="1">
      <c r="A125" s="14">
        <v>114</v>
      </c>
      <c r="B125" s="24" t="s">
        <v>127</v>
      </c>
      <c r="C125" s="76">
        <v>805</v>
      </c>
      <c r="D125" s="77" t="s">
        <v>128</v>
      </c>
      <c r="E125" s="78"/>
      <c r="F125" s="77"/>
      <c r="G125" s="74">
        <f>G126</f>
        <v>38170</v>
      </c>
      <c r="H125" s="74">
        <f>H126</f>
        <v>38170</v>
      </c>
      <c r="I125" s="74">
        <f aca="true" t="shared" si="19" ref="H125:I127">I126</f>
        <v>38170</v>
      </c>
    </row>
    <row r="126" spans="1:9" ht="14.25" customHeight="1">
      <c r="A126" s="14">
        <v>115</v>
      </c>
      <c r="B126" s="24" t="s">
        <v>129</v>
      </c>
      <c r="C126" s="76">
        <v>805</v>
      </c>
      <c r="D126" s="77" t="s">
        <v>130</v>
      </c>
      <c r="E126" s="78"/>
      <c r="F126" s="77"/>
      <c r="G126" s="74">
        <f>G127</f>
        <v>38170</v>
      </c>
      <c r="H126" s="74">
        <f t="shared" si="19"/>
        <v>38170</v>
      </c>
      <c r="I126" s="74">
        <f t="shared" si="19"/>
        <v>38170</v>
      </c>
    </row>
    <row r="127" spans="1:9" ht="54" customHeight="1">
      <c r="A127" s="14">
        <v>116</v>
      </c>
      <c r="B127" s="24" t="s">
        <v>131</v>
      </c>
      <c r="C127" s="76">
        <v>805</v>
      </c>
      <c r="D127" s="77" t="s">
        <v>130</v>
      </c>
      <c r="E127" s="78">
        <v>100000000</v>
      </c>
      <c r="F127" s="77"/>
      <c r="G127" s="74">
        <f>G128</f>
        <v>38170</v>
      </c>
      <c r="H127" s="74">
        <f t="shared" si="19"/>
        <v>38170</v>
      </c>
      <c r="I127" s="74">
        <f t="shared" si="19"/>
        <v>38170</v>
      </c>
    </row>
    <row r="128" spans="1:9" ht="27.75" customHeight="1">
      <c r="A128" s="14">
        <v>117</v>
      </c>
      <c r="B128" s="24" t="s">
        <v>132</v>
      </c>
      <c r="C128" s="76">
        <v>805</v>
      </c>
      <c r="D128" s="77" t="s">
        <v>130</v>
      </c>
      <c r="E128" s="78">
        <v>1400000000</v>
      </c>
      <c r="F128" s="77"/>
      <c r="G128" s="74">
        <f>G129+G133</f>
        <v>38170</v>
      </c>
      <c r="H128" s="74">
        <f>H129+H133</f>
        <v>38170</v>
      </c>
      <c r="I128" s="74">
        <f>I129+I133</f>
        <v>38170</v>
      </c>
    </row>
    <row r="129" spans="1:9" ht="115.5" customHeight="1">
      <c r="A129" s="14">
        <v>118</v>
      </c>
      <c r="B129" s="24" t="s">
        <v>137</v>
      </c>
      <c r="C129" s="76">
        <v>805</v>
      </c>
      <c r="D129" s="77" t="s">
        <v>130</v>
      </c>
      <c r="E129" s="78" t="str">
        <f>E130</f>
        <v>1400S5550</v>
      </c>
      <c r="F129" s="77"/>
      <c r="G129" s="74">
        <v>34080</v>
      </c>
      <c r="H129" s="74">
        <f aca="true" t="shared" si="20" ref="G129:I130">H130</f>
        <v>34080</v>
      </c>
      <c r="I129" s="74">
        <f t="shared" si="20"/>
        <v>34080</v>
      </c>
    </row>
    <row r="130" spans="1:9" ht="28.5" customHeight="1">
      <c r="A130" s="14">
        <v>119</v>
      </c>
      <c r="B130" s="20" t="s">
        <v>56</v>
      </c>
      <c r="C130" s="76">
        <v>805</v>
      </c>
      <c r="D130" s="77" t="s">
        <v>130</v>
      </c>
      <c r="E130" s="78" t="s">
        <v>83</v>
      </c>
      <c r="F130" s="77" t="s">
        <v>57</v>
      </c>
      <c r="G130" s="74">
        <f t="shared" si="20"/>
        <v>34080</v>
      </c>
      <c r="H130" s="74">
        <f t="shared" si="20"/>
        <v>34080</v>
      </c>
      <c r="I130" s="74">
        <f t="shared" si="20"/>
        <v>34080</v>
      </c>
    </row>
    <row r="131" spans="1:9" ht="40.5" customHeight="1">
      <c r="A131" s="14">
        <v>120</v>
      </c>
      <c r="B131" s="20" t="s">
        <v>58</v>
      </c>
      <c r="C131" s="76">
        <v>805</v>
      </c>
      <c r="D131" s="77" t="s">
        <v>130</v>
      </c>
      <c r="E131" s="78" t="s">
        <v>83</v>
      </c>
      <c r="F131" s="77" t="s">
        <v>59</v>
      </c>
      <c r="G131" s="74">
        <v>34080</v>
      </c>
      <c r="H131" s="74">
        <v>34080</v>
      </c>
      <c r="I131" s="74">
        <v>34080</v>
      </c>
    </row>
    <row r="132" spans="1:9" ht="115.5" customHeight="1">
      <c r="A132" s="14">
        <v>121</v>
      </c>
      <c r="B132" s="24" t="s">
        <v>139</v>
      </c>
      <c r="C132" s="76">
        <v>805</v>
      </c>
      <c r="D132" s="77" t="s">
        <v>130</v>
      </c>
      <c r="E132" s="78" t="str">
        <f>E133</f>
        <v>01400S5550</v>
      </c>
      <c r="F132" s="77"/>
      <c r="G132" s="74">
        <f aca="true" t="shared" si="21" ref="G132:I133">G133</f>
        <v>4090</v>
      </c>
      <c r="H132" s="74">
        <f t="shared" si="21"/>
        <v>4090</v>
      </c>
      <c r="I132" s="74">
        <f t="shared" si="21"/>
        <v>4090</v>
      </c>
    </row>
    <row r="133" spans="1:9" ht="29.25" customHeight="1">
      <c r="A133" s="14">
        <v>122</v>
      </c>
      <c r="B133" s="20" t="s">
        <v>56</v>
      </c>
      <c r="C133" s="76">
        <v>805</v>
      </c>
      <c r="D133" s="77" t="s">
        <v>130</v>
      </c>
      <c r="E133" s="78" t="str">
        <f>E134</f>
        <v>01400S5550</v>
      </c>
      <c r="F133" s="77"/>
      <c r="G133" s="74">
        <f t="shared" si="21"/>
        <v>4090</v>
      </c>
      <c r="H133" s="74">
        <f t="shared" si="21"/>
        <v>4090</v>
      </c>
      <c r="I133" s="74">
        <f t="shared" si="21"/>
        <v>4090</v>
      </c>
    </row>
    <row r="134" spans="1:9" ht="39.75" customHeight="1">
      <c r="A134" s="14">
        <v>123</v>
      </c>
      <c r="B134" s="20" t="s">
        <v>58</v>
      </c>
      <c r="C134" s="76">
        <v>805</v>
      </c>
      <c r="D134" s="77" t="s">
        <v>130</v>
      </c>
      <c r="E134" s="78" t="s">
        <v>243</v>
      </c>
      <c r="F134" s="77"/>
      <c r="G134" s="74">
        <v>4090</v>
      </c>
      <c r="H134" s="74">
        <v>4090</v>
      </c>
      <c r="I134" s="74">
        <v>4090</v>
      </c>
    </row>
    <row r="135" spans="1:9" ht="22.5" customHeight="1">
      <c r="A135" s="14">
        <v>124</v>
      </c>
      <c r="B135" s="73" t="s">
        <v>301</v>
      </c>
      <c r="C135" s="76">
        <v>805</v>
      </c>
      <c r="D135" s="77" t="s">
        <v>197</v>
      </c>
      <c r="E135" s="78">
        <v>0</v>
      </c>
      <c r="F135" s="77" t="s">
        <v>202</v>
      </c>
      <c r="G135" s="74">
        <f aca="true" t="shared" si="22" ref="G135:I138">G136</f>
        <v>48528</v>
      </c>
      <c r="H135" s="74">
        <f t="shared" si="22"/>
        <v>48528</v>
      </c>
      <c r="I135" s="74">
        <f t="shared" si="22"/>
        <v>48528</v>
      </c>
    </row>
    <row r="136" spans="1:9" ht="21" customHeight="1">
      <c r="A136" s="14">
        <v>125</v>
      </c>
      <c r="B136" s="73" t="s">
        <v>198</v>
      </c>
      <c r="C136" s="76">
        <v>805</v>
      </c>
      <c r="D136" s="77" t="s">
        <v>199</v>
      </c>
      <c r="E136" s="78">
        <v>0</v>
      </c>
      <c r="F136" s="77" t="s">
        <v>202</v>
      </c>
      <c r="G136" s="74">
        <f t="shared" si="22"/>
        <v>48528</v>
      </c>
      <c r="H136" s="74">
        <f t="shared" si="22"/>
        <v>48528</v>
      </c>
      <c r="I136" s="74">
        <f t="shared" si="22"/>
        <v>48528</v>
      </c>
    </row>
    <row r="137" spans="1:9" ht="58.5" customHeight="1">
      <c r="A137" s="14">
        <v>126</v>
      </c>
      <c r="B137" s="73" t="s">
        <v>123</v>
      </c>
      <c r="C137" s="76">
        <v>805</v>
      </c>
      <c r="D137" s="77" t="s">
        <v>199</v>
      </c>
      <c r="E137" s="78">
        <v>100000000</v>
      </c>
      <c r="F137" s="77" t="s">
        <v>202</v>
      </c>
      <c r="G137" s="74">
        <f t="shared" si="22"/>
        <v>48528</v>
      </c>
      <c r="H137" s="74">
        <f t="shared" si="22"/>
        <v>48528</v>
      </c>
      <c r="I137" s="74">
        <f t="shared" si="22"/>
        <v>48528</v>
      </c>
    </row>
    <row r="138" spans="1:9" ht="33" customHeight="1">
      <c r="A138" s="14">
        <v>127</v>
      </c>
      <c r="B138" s="73" t="s">
        <v>302</v>
      </c>
      <c r="C138" s="76">
        <v>805</v>
      </c>
      <c r="D138" s="77" t="s">
        <v>199</v>
      </c>
      <c r="E138" s="78">
        <v>140000000</v>
      </c>
      <c r="F138" s="77" t="s">
        <v>202</v>
      </c>
      <c r="G138" s="74">
        <f t="shared" si="22"/>
        <v>48528</v>
      </c>
      <c r="H138" s="74">
        <f t="shared" si="22"/>
        <v>48528</v>
      </c>
      <c r="I138" s="74">
        <f t="shared" si="22"/>
        <v>48528</v>
      </c>
    </row>
    <row r="139" spans="1:9" ht="204" customHeight="1">
      <c r="A139" s="14">
        <v>128</v>
      </c>
      <c r="B139" s="81" t="s">
        <v>303</v>
      </c>
      <c r="C139" s="76">
        <v>805</v>
      </c>
      <c r="D139" s="77" t="s">
        <v>199</v>
      </c>
      <c r="E139" s="78">
        <v>140082110</v>
      </c>
      <c r="F139" s="77" t="s">
        <v>202</v>
      </c>
      <c r="G139" s="74">
        <f aca="true" t="shared" si="23" ref="G139:I140">G140</f>
        <v>48528</v>
      </c>
      <c r="H139" s="74">
        <f t="shared" si="23"/>
        <v>48528</v>
      </c>
      <c r="I139" s="74">
        <f t="shared" si="23"/>
        <v>48528</v>
      </c>
    </row>
    <row r="140" spans="1:9" ht="14.25" customHeight="1">
      <c r="A140" s="14">
        <v>129</v>
      </c>
      <c r="B140" s="73" t="s">
        <v>206</v>
      </c>
      <c r="C140" s="76">
        <v>805</v>
      </c>
      <c r="D140" s="77" t="s">
        <v>199</v>
      </c>
      <c r="E140" s="78">
        <v>140082110</v>
      </c>
      <c r="F140" s="77" t="s">
        <v>68</v>
      </c>
      <c r="G140" s="74">
        <f t="shared" si="23"/>
        <v>48528</v>
      </c>
      <c r="H140" s="74">
        <f t="shared" si="23"/>
        <v>48528</v>
      </c>
      <c r="I140" s="74">
        <f t="shared" si="23"/>
        <v>48528</v>
      </c>
    </row>
    <row r="141" spans="1:9" ht="12.75" customHeight="1">
      <c r="A141" s="14">
        <v>130</v>
      </c>
      <c r="B141" s="83" t="s">
        <v>162</v>
      </c>
      <c r="C141" s="76">
        <v>805</v>
      </c>
      <c r="D141" s="77" t="s">
        <v>199</v>
      </c>
      <c r="E141" s="78">
        <v>140082110</v>
      </c>
      <c r="F141" s="77" t="s">
        <v>67</v>
      </c>
      <c r="G141" s="74">
        <v>48528</v>
      </c>
      <c r="H141" s="74">
        <v>48528</v>
      </c>
      <c r="I141" s="74">
        <v>48528</v>
      </c>
    </row>
    <row r="142" spans="1:9" ht="15" customHeight="1">
      <c r="A142" s="14">
        <v>131</v>
      </c>
      <c r="B142" s="24" t="s">
        <v>64</v>
      </c>
      <c r="C142" s="76">
        <v>805</v>
      </c>
      <c r="D142" s="77" t="s">
        <v>183</v>
      </c>
      <c r="E142" s="78">
        <v>0</v>
      </c>
      <c r="F142" s="77" t="s">
        <v>202</v>
      </c>
      <c r="G142" s="74">
        <f aca="true" t="shared" si="24" ref="G142:I147">G143</f>
        <v>46794</v>
      </c>
      <c r="H142" s="74">
        <f t="shared" si="24"/>
        <v>0</v>
      </c>
      <c r="I142" s="74">
        <f t="shared" si="24"/>
        <v>0</v>
      </c>
    </row>
    <row r="143" spans="1:9" ht="15" customHeight="1">
      <c r="A143" s="14">
        <v>132</v>
      </c>
      <c r="B143" s="24" t="s">
        <v>65</v>
      </c>
      <c r="C143" s="76">
        <v>805</v>
      </c>
      <c r="D143" s="77" t="s">
        <v>184</v>
      </c>
      <c r="E143" s="78">
        <v>0</v>
      </c>
      <c r="F143" s="77" t="s">
        <v>202</v>
      </c>
      <c r="G143" s="74">
        <f t="shared" si="24"/>
        <v>46794</v>
      </c>
      <c r="H143" s="74">
        <f t="shared" si="24"/>
        <v>0</v>
      </c>
      <c r="I143" s="74">
        <f t="shared" si="24"/>
        <v>0</v>
      </c>
    </row>
    <row r="144" spans="1:9" ht="27" customHeight="1">
      <c r="A144" s="14">
        <v>133</v>
      </c>
      <c r="B144" s="73" t="s">
        <v>146</v>
      </c>
      <c r="C144" s="76">
        <v>805</v>
      </c>
      <c r="D144" s="77" t="s">
        <v>184</v>
      </c>
      <c r="E144" s="78">
        <v>220000000</v>
      </c>
      <c r="F144" s="77" t="s">
        <v>202</v>
      </c>
      <c r="G144" s="74">
        <f aca="true" t="shared" si="25" ref="G144:I145">G146</f>
        <v>46794</v>
      </c>
      <c r="H144" s="74">
        <f t="shared" si="25"/>
        <v>0</v>
      </c>
      <c r="I144" s="74">
        <f t="shared" si="25"/>
        <v>0</v>
      </c>
    </row>
    <row r="145" spans="1:9" ht="27" customHeight="1">
      <c r="A145" s="14">
        <v>134</v>
      </c>
      <c r="B145" s="73" t="s">
        <v>300</v>
      </c>
      <c r="C145" s="76">
        <v>805</v>
      </c>
      <c r="D145" s="77" t="s">
        <v>184</v>
      </c>
      <c r="E145" s="78">
        <v>220080610</v>
      </c>
      <c r="F145" s="77" t="s">
        <v>202</v>
      </c>
      <c r="G145" s="74">
        <f t="shared" si="25"/>
        <v>46794</v>
      </c>
      <c r="H145" s="74">
        <f t="shared" si="25"/>
        <v>0</v>
      </c>
      <c r="I145" s="74">
        <f t="shared" si="25"/>
        <v>0</v>
      </c>
    </row>
    <row r="146" spans="1:9" ht="80.25" customHeight="1">
      <c r="A146" s="14">
        <v>135</v>
      </c>
      <c r="B146" s="20" t="s">
        <v>185</v>
      </c>
      <c r="C146" s="76">
        <v>805</v>
      </c>
      <c r="D146" s="77" t="s">
        <v>184</v>
      </c>
      <c r="E146" s="78">
        <f>E147</f>
        <v>220082060</v>
      </c>
      <c r="F146" s="77" t="s">
        <v>202</v>
      </c>
      <c r="G146" s="74">
        <f t="shared" si="24"/>
        <v>46794</v>
      </c>
      <c r="H146" s="74">
        <f t="shared" si="24"/>
        <v>0</v>
      </c>
      <c r="I146" s="74">
        <f t="shared" si="24"/>
        <v>0</v>
      </c>
    </row>
    <row r="147" spans="1:9" ht="30" customHeight="1">
      <c r="A147" s="14">
        <v>136</v>
      </c>
      <c r="B147" s="20" t="s">
        <v>56</v>
      </c>
      <c r="C147" s="76">
        <v>805</v>
      </c>
      <c r="D147" s="77" t="s">
        <v>184</v>
      </c>
      <c r="E147" s="78">
        <f>E148</f>
        <v>220082060</v>
      </c>
      <c r="F147" s="77" t="s">
        <v>57</v>
      </c>
      <c r="G147" s="74">
        <f t="shared" si="24"/>
        <v>46794</v>
      </c>
      <c r="H147" s="74">
        <f t="shared" si="24"/>
        <v>0</v>
      </c>
      <c r="I147" s="74">
        <f t="shared" si="24"/>
        <v>0</v>
      </c>
    </row>
    <row r="148" spans="1:9" ht="39.75" customHeight="1">
      <c r="A148" s="14">
        <v>137</v>
      </c>
      <c r="B148" s="20" t="s">
        <v>58</v>
      </c>
      <c r="C148" s="76">
        <v>805</v>
      </c>
      <c r="D148" s="77" t="s">
        <v>184</v>
      </c>
      <c r="E148" s="78">
        <v>220082060</v>
      </c>
      <c r="F148" s="77" t="s">
        <v>59</v>
      </c>
      <c r="G148" s="74">
        <v>46794</v>
      </c>
      <c r="H148" s="74">
        <v>0</v>
      </c>
      <c r="I148" s="74">
        <v>0</v>
      </c>
    </row>
    <row r="149" spans="1:9" ht="39.75" customHeight="1">
      <c r="A149" s="14">
        <v>138</v>
      </c>
      <c r="B149" s="73" t="s">
        <v>299</v>
      </c>
      <c r="C149" s="76">
        <v>805</v>
      </c>
      <c r="D149" s="77" t="s">
        <v>182</v>
      </c>
      <c r="E149" s="78">
        <v>0</v>
      </c>
      <c r="F149" s="77" t="s">
        <v>202</v>
      </c>
      <c r="G149" s="74">
        <f aca="true" t="shared" si="26" ref="G149:I152">G150</f>
        <v>16452.1</v>
      </c>
      <c r="H149" s="74">
        <f t="shared" si="26"/>
        <v>16452.1</v>
      </c>
      <c r="I149" s="74">
        <f t="shared" si="26"/>
        <v>16452.1</v>
      </c>
    </row>
    <row r="150" spans="1:9" ht="39.75" customHeight="1">
      <c r="A150" s="14">
        <v>139</v>
      </c>
      <c r="B150" s="73" t="s">
        <v>181</v>
      </c>
      <c r="C150" s="76">
        <v>805</v>
      </c>
      <c r="D150" s="77" t="s">
        <v>180</v>
      </c>
      <c r="E150" s="78">
        <v>0</v>
      </c>
      <c r="F150" s="77" t="s">
        <v>202</v>
      </c>
      <c r="G150" s="74">
        <f t="shared" si="26"/>
        <v>16452.1</v>
      </c>
      <c r="H150" s="74">
        <f t="shared" si="26"/>
        <v>16452.1</v>
      </c>
      <c r="I150" s="74">
        <f t="shared" si="26"/>
        <v>16452.1</v>
      </c>
    </row>
    <row r="151" spans="1:9" ht="39.75" customHeight="1">
      <c r="A151" s="14">
        <v>140</v>
      </c>
      <c r="B151" s="73" t="s">
        <v>40</v>
      </c>
      <c r="C151" s="76">
        <v>805</v>
      </c>
      <c r="D151" s="77" t="s">
        <v>180</v>
      </c>
      <c r="E151" s="78">
        <v>8100000000</v>
      </c>
      <c r="F151" s="77" t="s">
        <v>202</v>
      </c>
      <c r="G151" s="74">
        <f t="shared" si="26"/>
        <v>16452.1</v>
      </c>
      <c r="H151" s="74">
        <f t="shared" si="26"/>
        <v>16452.1</v>
      </c>
      <c r="I151" s="74">
        <f t="shared" si="26"/>
        <v>16452.1</v>
      </c>
    </row>
    <row r="152" spans="1:9" ht="39.75" customHeight="1">
      <c r="A152" s="14">
        <v>141</v>
      </c>
      <c r="B152" s="73" t="s">
        <v>44</v>
      </c>
      <c r="C152" s="76">
        <v>805</v>
      </c>
      <c r="D152" s="77" t="s">
        <v>180</v>
      </c>
      <c r="E152" s="78">
        <v>8110000000</v>
      </c>
      <c r="F152" s="77" t="s">
        <v>202</v>
      </c>
      <c r="G152" s="74">
        <f t="shared" si="26"/>
        <v>16452.1</v>
      </c>
      <c r="H152" s="74">
        <f t="shared" si="26"/>
        <v>16452.1</v>
      </c>
      <c r="I152" s="74">
        <f t="shared" si="26"/>
        <v>16452.1</v>
      </c>
    </row>
    <row r="153" spans="1:9" ht="127.5" customHeight="1">
      <c r="A153" s="14">
        <v>142</v>
      </c>
      <c r="B153" s="81" t="s">
        <v>252</v>
      </c>
      <c r="C153" s="76">
        <v>805</v>
      </c>
      <c r="D153" s="77" t="s">
        <v>180</v>
      </c>
      <c r="E153" s="78">
        <v>8110082090</v>
      </c>
      <c r="F153" s="77" t="s">
        <v>202</v>
      </c>
      <c r="G153" s="74">
        <f aca="true" t="shared" si="27" ref="G153:I154">G154</f>
        <v>16452.1</v>
      </c>
      <c r="H153" s="74">
        <f t="shared" si="27"/>
        <v>16452.1</v>
      </c>
      <c r="I153" s="74">
        <f t="shared" si="27"/>
        <v>16452.1</v>
      </c>
    </row>
    <row r="154" spans="1:9" ht="15" customHeight="1">
      <c r="A154" s="14">
        <v>143</v>
      </c>
      <c r="B154" s="73" t="s">
        <v>206</v>
      </c>
      <c r="C154" s="76">
        <v>805</v>
      </c>
      <c r="D154" s="77" t="s">
        <v>180</v>
      </c>
      <c r="E154" s="78">
        <v>8110082090</v>
      </c>
      <c r="F154" s="77" t="s">
        <v>68</v>
      </c>
      <c r="G154" s="74">
        <f t="shared" si="27"/>
        <v>16452.1</v>
      </c>
      <c r="H154" s="74">
        <f t="shared" si="27"/>
        <v>16452.1</v>
      </c>
      <c r="I154" s="74">
        <f t="shared" si="27"/>
        <v>16452.1</v>
      </c>
    </row>
    <row r="155" spans="1:9" ht="12.75" customHeight="1">
      <c r="A155" s="14">
        <v>144</v>
      </c>
      <c r="B155" s="83" t="s">
        <v>162</v>
      </c>
      <c r="C155" s="76">
        <v>805</v>
      </c>
      <c r="D155" s="77" t="s">
        <v>180</v>
      </c>
      <c r="E155" s="78">
        <v>8110082090</v>
      </c>
      <c r="F155" s="77" t="s">
        <v>67</v>
      </c>
      <c r="G155" s="74">
        <v>16452.1</v>
      </c>
      <c r="H155" s="74">
        <v>16452.1</v>
      </c>
      <c r="I155" s="74">
        <v>16452.1</v>
      </c>
    </row>
    <row r="156" spans="1:9" ht="15" customHeight="1">
      <c r="A156" s="14">
        <v>145</v>
      </c>
      <c r="B156" s="13" t="s">
        <v>22</v>
      </c>
      <c r="C156" s="76"/>
      <c r="D156" s="77"/>
      <c r="E156" s="76"/>
      <c r="F156" s="77"/>
      <c r="G156" s="101">
        <v>0</v>
      </c>
      <c r="H156" s="101">
        <v>191677</v>
      </c>
      <c r="I156" s="101">
        <v>369566</v>
      </c>
    </row>
    <row r="157" spans="1:9" ht="12.75">
      <c r="A157" s="125"/>
      <c r="B157" s="125"/>
      <c r="C157" s="76"/>
      <c r="D157" s="85"/>
      <c r="E157" s="76"/>
      <c r="F157" s="76"/>
      <c r="G157" s="74">
        <f>G12</f>
        <v>8200388.029999999</v>
      </c>
      <c r="H157" s="74">
        <f>H12</f>
        <v>8212630</v>
      </c>
      <c r="I157" s="74">
        <f>I12</f>
        <v>8108724</v>
      </c>
    </row>
    <row r="158" spans="3:9" ht="12.75">
      <c r="C158" s="104"/>
      <c r="G158" s="100">
        <v>8200388.03</v>
      </c>
      <c r="H158" s="100">
        <v>8212630</v>
      </c>
      <c r="I158" s="100">
        <v>8108724</v>
      </c>
    </row>
    <row r="159" spans="7:9" ht="12.75">
      <c r="G159" s="102">
        <f>G157-G158</f>
        <v>0</v>
      </c>
      <c r="H159" s="102">
        <f>H157-H158</f>
        <v>0</v>
      </c>
      <c r="I159" s="102">
        <f>I157-I158</f>
        <v>0</v>
      </c>
    </row>
  </sheetData>
  <sheetProtection/>
  <mergeCells count="16">
    <mergeCell ref="A157:B157"/>
    <mergeCell ref="A8:A10"/>
    <mergeCell ref="C8:C10"/>
    <mergeCell ref="E8:E10"/>
    <mergeCell ref="D8:D10"/>
    <mergeCell ref="B8:B10"/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.375" style="2" customWidth="1"/>
    <col min="2" max="2" width="34.125" style="2" customWidth="1"/>
    <col min="3" max="3" width="12.625" style="2" bestFit="1" customWidth="1"/>
    <col min="4" max="5" width="5.375" style="2" customWidth="1"/>
    <col min="6" max="6" width="12.625" style="2" customWidth="1"/>
    <col min="7" max="7" width="12.00390625" style="2" customWidth="1"/>
    <col min="8" max="8" width="11.375" style="2" customWidth="1"/>
    <col min="9" max="9" width="10.625" style="0" bestFit="1" customWidth="1"/>
  </cols>
  <sheetData>
    <row r="1" spans="1:8" ht="12.75">
      <c r="A1" s="128" t="s">
        <v>107</v>
      </c>
      <c r="B1" s="128"/>
      <c r="C1" s="128"/>
      <c r="D1" s="128"/>
      <c r="E1" s="128"/>
      <c r="F1" s="128"/>
      <c r="G1" s="128"/>
      <c r="H1" s="128"/>
    </row>
    <row r="2" spans="1:8" ht="12.75">
      <c r="A2" s="128" t="s">
        <v>256</v>
      </c>
      <c r="B2" s="128"/>
      <c r="C2" s="128"/>
      <c r="D2" s="128"/>
      <c r="E2" s="128"/>
      <c r="F2" s="128"/>
      <c r="G2" s="128"/>
      <c r="H2" s="128"/>
    </row>
    <row r="3" spans="1:8" ht="12.75">
      <c r="A3" s="128" t="s">
        <v>307</v>
      </c>
      <c r="B3" s="128"/>
      <c r="C3" s="128"/>
      <c r="D3" s="128"/>
      <c r="E3" s="128"/>
      <c r="F3" s="128"/>
      <c r="G3" s="128"/>
      <c r="H3" s="128"/>
    </row>
    <row r="4" ht="12.75">
      <c r="A4" s="88"/>
    </row>
    <row r="5" spans="1:8" ht="33" customHeight="1">
      <c r="A5" s="146" t="s">
        <v>247</v>
      </c>
      <c r="B5" s="146"/>
      <c r="C5" s="146"/>
      <c r="D5" s="146"/>
      <c r="E5" s="146"/>
      <c r="F5" s="146"/>
      <c r="G5" s="146"/>
      <c r="H5" s="146"/>
    </row>
    <row r="6" spans="1:8" ht="28.5" customHeight="1">
      <c r="A6" s="146"/>
      <c r="B6" s="146"/>
      <c r="C6" s="146"/>
      <c r="D6" s="146"/>
      <c r="E6" s="146"/>
      <c r="F6" s="146"/>
      <c r="G6" s="146"/>
      <c r="H6" s="146"/>
    </row>
    <row r="7" spans="1:8" ht="15.75" customHeight="1">
      <c r="A7" s="147" t="s">
        <v>34</v>
      </c>
      <c r="B7" s="147"/>
      <c r="C7" s="147"/>
      <c r="D7" s="147"/>
      <c r="E7" s="147"/>
      <c r="F7" s="147"/>
      <c r="G7" s="147"/>
      <c r="H7" s="147"/>
    </row>
    <row r="8" spans="1:8" ht="12.75" customHeight="1">
      <c r="A8" s="148" t="s">
        <v>142</v>
      </c>
      <c r="B8" s="151" t="s">
        <v>16</v>
      </c>
      <c r="C8" s="148" t="s">
        <v>17</v>
      </c>
      <c r="D8" s="148" t="s">
        <v>18</v>
      </c>
      <c r="E8" s="149" t="s">
        <v>164</v>
      </c>
      <c r="F8" s="151" t="s">
        <v>248</v>
      </c>
      <c r="G8" s="151" t="s">
        <v>195</v>
      </c>
      <c r="H8" s="151" t="s">
        <v>241</v>
      </c>
    </row>
    <row r="9" spans="1:8" ht="12.75" customHeight="1">
      <c r="A9" s="148"/>
      <c r="B9" s="151"/>
      <c r="C9" s="148"/>
      <c r="D9" s="148"/>
      <c r="E9" s="149"/>
      <c r="F9" s="152"/>
      <c r="G9" s="152"/>
      <c r="H9" s="152"/>
    </row>
    <row r="10" spans="1:8" ht="33" customHeight="1">
      <c r="A10" s="148"/>
      <c r="B10" s="151"/>
      <c r="C10" s="148"/>
      <c r="D10" s="148"/>
      <c r="E10" s="149"/>
      <c r="F10" s="152"/>
      <c r="G10" s="152"/>
      <c r="H10" s="152"/>
    </row>
    <row r="11" spans="1:8" ht="12.75">
      <c r="A11" s="76"/>
      <c r="B11" s="76">
        <v>1</v>
      </c>
      <c r="C11" s="76">
        <v>2</v>
      </c>
      <c r="D11" s="76">
        <v>3</v>
      </c>
      <c r="E11" s="76">
        <v>4</v>
      </c>
      <c r="F11" s="76">
        <v>5</v>
      </c>
      <c r="G11" s="76">
        <v>6</v>
      </c>
      <c r="H11" s="76">
        <v>7</v>
      </c>
    </row>
    <row r="12" spans="1:8" ht="66.75" customHeight="1">
      <c r="A12" s="76">
        <v>1</v>
      </c>
      <c r="B12" s="89" t="s">
        <v>123</v>
      </c>
      <c r="C12" s="78">
        <v>100000000</v>
      </c>
      <c r="D12" s="76"/>
      <c r="E12" s="77"/>
      <c r="F12" s="75">
        <f>F13+F47+F64+F78</f>
        <v>4050661.23</v>
      </c>
      <c r="G12" s="75">
        <f>G13+G47+G64+G78</f>
        <v>4205652.2</v>
      </c>
      <c r="H12" s="75">
        <f>H13+H47+H64+H78</f>
        <v>3997852.9</v>
      </c>
    </row>
    <row r="13" spans="1:8" ht="30" customHeight="1">
      <c r="A13" s="76">
        <v>2</v>
      </c>
      <c r="B13" s="89" t="s">
        <v>110</v>
      </c>
      <c r="C13" s="78">
        <v>110000000</v>
      </c>
      <c r="D13" s="76"/>
      <c r="E13" s="77"/>
      <c r="F13" s="75">
        <f>F14</f>
        <v>1480433.93</v>
      </c>
      <c r="G13" s="75">
        <f>G14</f>
        <v>1513877</v>
      </c>
      <c r="H13" s="75">
        <f>H14</f>
        <v>1296991</v>
      </c>
    </row>
    <row r="14" spans="1:9" ht="102" customHeight="1">
      <c r="A14" s="76">
        <v>3</v>
      </c>
      <c r="B14" s="89" t="s">
        <v>133</v>
      </c>
      <c r="C14" s="78"/>
      <c r="D14" s="76"/>
      <c r="E14" s="77"/>
      <c r="F14" s="75">
        <f>F18+F28+F32+F37+F42+F15+F22+F25</f>
        <v>1480433.93</v>
      </c>
      <c r="G14" s="75">
        <f>G18+G28+G32+G37+G42+G15+G22+G25</f>
        <v>1513877</v>
      </c>
      <c r="H14" s="75">
        <f>H18+H28+H32+H37+H42+H15+H22+H25</f>
        <v>1296991</v>
      </c>
      <c r="I14" s="67"/>
    </row>
    <row r="15" spans="1:9" ht="102" customHeight="1">
      <c r="A15" s="76">
        <v>4</v>
      </c>
      <c r="B15" s="108" t="str">
        <f>'прил 6 ведом'!B45</f>
        <v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v>
      </c>
      <c r="C15" s="78">
        <f>C16</f>
        <v>110010490</v>
      </c>
      <c r="D15" s="76">
        <v>100</v>
      </c>
      <c r="E15" s="77"/>
      <c r="F15" s="75">
        <f>'прил 6 ведом'!G45</f>
        <v>31873</v>
      </c>
      <c r="G15" s="75">
        <v>0</v>
      </c>
      <c r="H15" s="75">
        <v>0</v>
      </c>
      <c r="I15" s="67"/>
    </row>
    <row r="16" spans="1:8" ht="102" customHeight="1">
      <c r="A16" s="76">
        <v>5</v>
      </c>
      <c r="B16" s="108" t="str">
        <f>'прил 6 ведом'!B46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отделтьных органов местного самоуправления.</v>
      </c>
      <c r="C16" s="78">
        <f>C17</f>
        <v>110010490</v>
      </c>
      <c r="D16" s="76">
        <v>120</v>
      </c>
      <c r="E16" s="77"/>
      <c r="F16" s="75">
        <f>F15</f>
        <v>31873</v>
      </c>
      <c r="G16" s="75">
        <v>0</v>
      </c>
      <c r="H16" s="75">
        <v>0</v>
      </c>
    </row>
    <row r="17" spans="1:8" ht="46.5" customHeight="1">
      <c r="A17" s="76">
        <v>6</v>
      </c>
      <c r="B17" s="108" t="str">
        <f>'прил 6 ведом'!B47</f>
        <v>Расходы на выплату персоналу государственных (муниципальных) органов</v>
      </c>
      <c r="C17" s="78">
        <v>110010490</v>
      </c>
      <c r="D17" s="76">
        <v>120</v>
      </c>
      <c r="E17" s="77"/>
      <c r="F17" s="75">
        <f>F16</f>
        <v>31873</v>
      </c>
      <c r="G17" s="75">
        <v>0</v>
      </c>
      <c r="H17" s="75">
        <v>0</v>
      </c>
    </row>
    <row r="18" spans="1:8" ht="78.75" customHeight="1">
      <c r="A18" s="76">
        <v>7</v>
      </c>
      <c r="B18" s="89" t="s">
        <v>31</v>
      </c>
      <c r="C18" s="78">
        <v>110081010</v>
      </c>
      <c r="D18" s="76">
        <v>100</v>
      </c>
      <c r="E18" s="77"/>
      <c r="F18" s="75">
        <f aca="true" t="shared" si="0" ref="F18:H20">F19</f>
        <v>574588</v>
      </c>
      <c r="G18" s="75">
        <f t="shared" si="0"/>
        <v>574588</v>
      </c>
      <c r="H18" s="75">
        <f t="shared" si="0"/>
        <v>574588</v>
      </c>
    </row>
    <row r="19" spans="1:8" ht="27" customHeight="1">
      <c r="A19" s="76">
        <v>8</v>
      </c>
      <c r="B19" s="89" t="s">
        <v>39</v>
      </c>
      <c r="C19" s="78">
        <v>110081010</v>
      </c>
      <c r="D19" s="76">
        <v>120</v>
      </c>
      <c r="E19" s="77"/>
      <c r="F19" s="75">
        <f t="shared" si="0"/>
        <v>574588</v>
      </c>
      <c r="G19" s="75">
        <f t="shared" si="0"/>
        <v>574588</v>
      </c>
      <c r="H19" s="75">
        <f t="shared" si="0"/>
        <v>574588</v>
      </c>
    </row>
    <row r="20" spans="1:8" ht="16.5" customHeight="1">
      <c r="A20" s="76">
        <v>9</v>
      </c>
      <c r="B20" s="89" t="s">
        <v>165</v>
      </c>
      <c r="C20" s="78">
        <v>110081010</v>
      </c>
      <c r="D20" s="76">
        <v>120</v>
      </c>
      <c r="E20" s="77" t="s">
        <v>7</v>
      </c>
      <c r="F20" s="75">
        <f t="shared" si="0"/>
        <v>574588</v>
      </c>
      <c r="G20" s="75">
        <f t="shared" si="0"/>
        <v>574588</v>
      </c>
      <c r="H20" s="75">
        <f t="shared" si="0"/>
        <v>574588</v>
      </c>
    </row>
    <row r="21" spans="1:9" ht="19.5" customHeight="1">
      <c r="A21" s="76">
        <v>10</v>
      </c>
      <c r="B21" s="89" t="s">
        <v>174</v>
      </c>
      <c r="C21" s="78">
        <v>110081010</v>
      </c>
      <c r="D21" s="76">
        <v>120</v>
      </c>
      <c r="E21" s="77" t="s">
        <v>173</v>
      </c>
      <c r="F21" s="75">
        <f>'прил 6 ведом'!G48</f>
        <v>574588</v>
      </c>
      <c r="G21" s="75">
        <f>'прил 6 ведом'!H50</f>
        <v>574588</v>
      </c>
      <c r="H21" s="75">
        <f>G21</f>
        <v>574588</v>
      </c>
      <c r="I21" s="67"/>
    </row>
    <row r="22" spans="1:9" ht="114.75">
      <c r="A22" s="76">
        <v>11</v>
      </c>
      <c r="B22" s="109" t="s">
        <v>289</v>
      </c>
      <c r="C22" s="78" t="str">
        <f>C23</f>
        <v>01100L2990</v>
      </c>
      <c r="D22" s="76"/>
      <c r="E22" s="77"/>
      <c r="F22" s="74">
        <v>0</v>
      </c>
      <c r="G22" s="74">
        <v>116000</v>
      </c>
      <c r="H22" s="74">
        <v>0</v>
      </c>
      <c r="I22" s="67"/>
    </row>
    <row r="23" spans="1:9" ht="35.25" customHeight="1">
      <c r="A23" s="76">
        <v>12</v>
      </c>
      <c r="B23" s="89" t="s">
        <v>56</v>
      </c>
      <c r="C23" s="78" t="str">
        <f>C24</f>
        <v>01100L2990</v>
      </c>
      <c r="D23" s="76">
        <v>200</v>
      </c>
      <c r="E23" s="77"/>
      <c r="F23" s="74">
        <v>0</v>
      </c>
      <c r="G23" s="74">
        <v>116000</v>
      </c>
      <c r="H23" s="74">
        <v>0</v>
      </c>
      <c r="I23" s="67"/>
    </row>
    <row r="24" spans="1:9" ht="48.75" customHeight="1">
      <c r="A24" s="76">
        <v>13</v>
      </c>
      <c r="B24" s="89" t="s">
        <v>58</v>
      </c>
      <c r="C24" s="78" t="s">
        <v>290</v>
      </c>
      <c r="D24" s="76">
        <v>240</v>
      </c>
      <c r="E24" s="77" t="s">
        <v>11</v>
      </c>
      <c r="F24" s="74">
        <v>0</v>
      </c>
      <c r="G24" s="74">
        <v>116000</v>
      </c>
      <c r="H24" s="74">
        <v>0</v>
      </c>
      <c r="I24" s="67"/>
    </row>
    <row r="25" spans="1:9" ht="87" customHeight="1">
      <c r="A25" s="76">
        <v>14</v>
      </c>
      <c r="B25" s="110" t="s">
        <v>292</v>
      </c>
      <c r="C25" s="78" t="str">
        <f>C26</f>
        <v>01100S6410</v>
      </c>
      <c r="D25" s="76"/>
      <c r="E25" s="77"/>
      <c r="F25" s="74">
        <v>9683.93</v>
      </c>
      <c r="G25" s="74">
        <v>0</v>
      </c>
      <c r="H25" s="74">
        <v>0</v>
      </c>
      <c r="I25" s="67"/>
    </row>
    <row r="26" spans="1:9" ht="33.75" customHeight="1">
      <c r="A26" s="76">
        <v>15</v>
      </c>
      <c r="B26" s="89" t="s">
        <v>56</v>
      </c>
      <c r="C26" s="78" t="str">
        <f>C27</f>
        <v>01100S6410</v>
      </c>
      <c r="D26" s="76">
        <v>200</v>
      </c>
      <c r="E26" s="77"/>
      <c r="F26" s="74">
        <v>9683.93</v>
      </c>
      <c r="G26" s="74">
        <v>0</v>
      </c>
      <c r="H26" s="74">
        <v>0</v>
      </c>
      <c r="I26" s="67"/>
    </row>
    <row r="27" spans="1:9" ht="33.75" customHeight="1">
      <c r="A27" s="76">
        <v>16</v>
      </c>
      <c r="B27" s="89" t="s">
        <v>58</v>
      </c>
      <c r="C27" s="78" t="s">
        <v>291</v>
      </c>
      <c r="D27" s="76">
        <v>240</v>
      </c>
      <c r="E27" s="77" t="s">
        <v>11</v>
      </c>
      <c r="F27" s="74">
        <v>9683.93</v>
      </c>
      <c r="G27" s="74">
        <v>0</v>
      </c>
      <c r="H27" s="74">
        <v>0</v>
      </c>
      <c r="I27" s="67"/>
    </row>
    <row r="28" spans="1:8" ht="28.5" customHeight="1">
      <c r="A28" s="76">
        <v>17</v>
      </c>
      <c r="B28" s="89" t="s">
        <v>56</v>
      </c>
      <c r="C28" s="78">
        <v>110081010</v>
      </c>
      <c r="D28" s="76">
        <v>200</v>
      </c>
      <c r="E28" s="77"/>
      <c r="F28" s="75">
        <f aca="true" t="shared" si="1" ref="F28:H30">F29</f>
        <v>585020</v>
      </c>
      <c r="G28" s="75">
        <f t="shared" si="1"/>
        <v>685020</v>
      </c>
      <c r="H28" s="75">
        <f>H29</f>
        <v>685020</v>
      </c>
    </row>
    <row r="29" spans="1:10" ht="45" customHeight="1">
      <c r="A29" s="76">
        <v>18</v>
      </c>
      <c r="B29" s="89" t="s">
        <v>58</v>
      </c>
      <c r="C29" s="78">
        <v>110081010</v>
      </c>
      <c r="D29" s="76">
        <v>240</v>
      </c>
      <c r="E29" s="77"/>
      <c r="F29" s="75">
        <f t="shared" si="1"/>
        <v>585020</v>
      </c>
      <c r="G29" s="75">
        <f t="shared" si="1"/>
        <v>685020</v>
      </c>
      <c r="H29" s="75">
        <f t="shared" si="1"/>
        <v>685020</v>
      </c>
      <c r="I29" s="8"/>
      <c r="J29" s="10"/>
    </row>
    <row r="30" spans="1:10" ht="17.25" customHeight="1">
      <c r="A30" s="76">
        <v>19</v>
      </c>
      <c r="B30" s="89" t="s">
        <v>3</v>
      </c>
      <c r="C30" s="78">
        <v>110081010</v>
      </c>
      <c r="D30" s="76">
        <v>240</v>
      </c>
      <c r="E30" s="77" t="s">
        <v>10</v>
      </c>
      <c r="F30" s="75">
        <f t="shared" si="1"/>
        <v>585020</v>
      </c>
      <c r="G30" s="75">
        <f t="shared" si="1"/>
        <v>685020</v>
      </c>
      <c r="H30" s="75">
        <f t="shared" si="1"/>
        <v>685020</v>
      </c>
      <c r="J30" s="10"/>
    </row>
    <row r="31" spans="1:10" ht="15" customHeight="1">
      <c r="A31" s="76">
        <v>20</v>
      </c>
      <c r="B31" s="89" t="s">
        <v>4</v>
      </c>
      <c r="C31" s="78">
        <v>110081010</v>
      </c>
      <c r="D31" s="76">
        <v>240</v>
      </c>
      <c r="E31" s="77" t="s">
        <v>11</v>
      </c>
      <c r="F31" s="75">
        <f>'прил 6 ведом'!G101</f>
        <v>585020</v>
      </c>
      <c r="G31" s="75">
        <f>'прил 6 ведом'!H101</f>
        <v>685020</v>
      </c>
      <c r="H31" s="75">
        <f>G31</f>
        <v>685020</v>
      </c>
      <c r="I31" s="67"/>
      <c r="J31" s="10"/>
    </row>
    <row r="32" spans="1:10" ht="116.25" customHeight="1">
      <c r="A32" s="76">
        <v>21</v>
      </c>
      <c r="B32" s="89" t="s">
        <v>254</v>
      </c>
      <c r="C32" s="78">
        <v>110081040</v>
      </c>
      <c r="D32" s="76"/>
      <c r="E32" s="77"/>
      <c r="F32" s="75">
        <f aca="true" t="shared" si="2" ref="F32:H35">F33</f>
        <v>63000</v>
      </c>
      <c r="G32" s="75">
        <f t="shared" si="2"/>
        <v>50000</v>
      </c>
      <c r="H32" s="75">
        <f t="shared" si="2"/>
        <v>0</v>
      </c>
      <c r="J32" s="10"/>
    </row>
    <row r="33" spans="1:10" ht="30" customHeight="1">
      <c r="A33" s="76">
        <v>22</v>
      </c>
      <c r="B33" s="89" t="s">
        <v>56</v>
      </c>
      <c r="C33" s="78">
        <v>110081040</v>
      </c>
      <c r="D33" s="76">
        <v>200</v>
      </c>
      <c r="E33" s="77"/>
      <c r="F33" s="75">
        <f t="shared" si="2"/>
        <v>63000</v>
      </c>
      <c r="G33" s="75">
        <f t="shared" si="2"/>
        <v>50000</v>
      </c>
      <c r="H33" s="75">
        <f t="shared" si="2"/>
        <v>0</v>
      </c>
      <c r="J33" s="10"/>
    </row>
    <row r="34" spans="1:10" ht="42.75" customHeight="1">
      <c r="A34" s="76">
        <v>23</v>
      </c>
      <c r="B34" s="89" t="s">
        <v>58</v>
      </c>
      <c r="C34" s="78">
        <v>110081040</v>
      </c>
      <c r="D34" s="76">
        <v>240</v>
      </c>
      <c r="E34" s="77"/>
      <c r="F34" s="75">
        <f t="shared" si="2"/>
        <v>63000</v>
      </c>
      <c r="G34" s="75">
        <f t="shared" si="2"/>
        <v>50000</v>
      </c>
      <c r="H34" s="75">
        <f t="shared" si="2"/>
        <v>0</v>
      </c>
      <c r="J34" s="10"/>
    </row>
    <row r="35" spans="1:10" ht="17.25" customHeight="1">
      <c r="A35" s="76">
        <v>24</v>
      </c>
      <c r="B35" s="89" t="s">
        <v>3</v>
      </c>
      <c r="C35" s="78">
        <v>110081040</v>
      </c>
      <c r="D35" s="76">
        <v>240</v>
      </c>
      <c r="E35" s="77" t="s">
        <v>10</v>
      </c>
      <c r="F35" s="75">
        <f t="shared" si="2"/>
        <v>63000</v>
      </c>
      <c r="G35" s="75">
        <f t="shared" si="2"/>
        <v>50000</v>
      </c>
      <c r="H35" s="75">
        <f t="shared" si="2"/>
        <v>0</v>
      </c>
      <c r="J35" s="10"/>
    </row>
    <row r="36" spans="1:10" ht="16.5" customHeight="1">
      <c r="A36" s="76">
        <v>25</v>
      </c>
      <c r="B36" s="89" t="s">
        <v>4</v>
      </c>
      <c r="C36" s="78">
        <v>110081040</v>
      </c>
      <c r="D36" s="76">
        <v>240</v>
      </c>
      <c r="E36" s="77" t="s">
        <v>11</v>
      </c>
      <c r="F36" s="75">
        <f>'прил 6 ведом'!G104</f>
        <v>63000</v>
      </c>
      <c r="G36" s="75">
        <f>'прил 6 ведом'!H104</f>
        <v>50000</v>
      </c>
      <c r="H36" s="75">
        <v>0</v>
      </c>
      <c r="I36" s="67"/>
      <c r="J36" s="10"/>
    </row>
    <row r="37" spans="1:10" ht="129" customHeight="1">
      <c r="A37" s="76">
        <v>26</v>
      </c>
      <c r="B37" s="89" t="s">
        <v>134</v>
      </c>
      <c r="C37" s="78">
        <v>110081050</v>
      </c>
      <c r="D37" s="76"/>
      <c r="E37" s="77"/>
      <c r="F37" s="75">
        <f aca="true" t="shared" si="3" ref="F37:H40">F38</f>
        <v>191000</v>
      </c>
      <c r="G37" s="75">
        <f t="shared" si="3"/>
        <v>63000</v>
      </c>
      <c r="H37" s="75">
        <f t="shared" si="3"/>
        <v>12114</v>
      </c>
      <c r="I37" s="67"/>
      <c r="J37" s="10"/>
    </row>
    <row r="38" spans="1:10" ht="27.75" customHeight="1">
      <c r="A38" s="76">
        <v>27</v>
      </c>
      <c r="B38" s="89" t="s">
        <v>56</v>
      </c>
      <c r="C38" s="78">
        <v>110081050</v>
      </c>
      <c r="D38" s="76">
        <v>200</v>
      </c>
      <c r="E38" s="77"/>
      <c r="F38" s="75">
        <f t="shared" si="3"/>
        <v>191000</v>
      </c>
      <c r="G38" s="75">
        <f t="shared" si="3"/>
        <v>63000</v>
      </c>
      <c r="H38" s="75">
        <f t="shared" si="3"/>
        <v>12114</v>
      </c>
      <c r="J38" s="10"/>
    </row>
    <row r="39" spans="1:10" ht="46.5" customHeight="1">
      <c r="A39" s="76">
        <v>28</v>
      </c>
      <c r="B39" s="89" t="s">
        <v>58</v>
      </c>
      <c r="C39" s="78">
        <v>110081050</v>
      </c>
      <c r="D39" s="76">
        <v>240</v>
      </c>
      <c r="E39" s="77"/>
      <c r="F39" s="75">
        <f t="shared" si="3"/>
        <v>191000</v>
      </c>
      <c r="G39" s="75">
        <f t="shared" si="3"/>
        <v>63000</v>
      </c>
      <c r="H39" s="75">
        <f t="shared" si="3"/>
        <v>12114</v>
      </c>
      <c r="J39" s="10"/>
    </row>
    <row r="40" spans="1:10" ht="18" customHeight="1">
      <c r="A40" s="76">
        <v>29</v>
      </c>
      <c r="B40" s="89" t="s">
        <v>3</v>
      </c>
      <c r="C40" s="78">
        <v>110081050</v>
      </c>
      <c r="D40" s="76">
        <v>240</v>
      </c>
      <c r="E40" s="77" t="s">
        <v>10</v>
      </c>
      <c r="F40" s="75">
        <f t="shared" si="3"/>
        <v>191000</v>
      </c>
      <c r="G40" s="75">
        <f t="shared" si="3"/>
        <v>63000</v>
      </c>
      <c r="H40" s="75">
        <f t="shared" si="3"/>
        <v>12114</v>
      </c>
      <c r="J40" s="10"/>
    </row>
    <row r="41" spans="1:10" ht="15.75" customHeight="1">
      <c r="A41" s="76">
        <v>30</v>
      </c>
      <c r="B41" s="89" t="s">
        <v>4</v>
      </c>
      <c r="C41" s="78">
        <v>110081050</v>
      </c>
      <c r="D41" s="76">
        <v>240</v>
      </c>
      <c r="E41" s="77" t="s">
        <v>11</v>
      </c>
      <c r="F41" s="75">
        <f>'прил 6 ведом'!G107</f>
        <v>191000</v>
      </c>
      <c r="G41" s="75">
        <f>'прил 6 ведом'!H107</f>
        <v>63000</v>
      </c>
      <c r="H41" s="75">
        <f>'прил 6 ведом'!I107</f>
        <v>12114</v>
      </c>
      <c r="J41" s="10"/>
    </row>
    <row r="42" spans="1:10" ht="116.25" customHeight="1">
      <c r="A42" s="76">
        <v>31</v>
      </c>
      <c r="B42" s="89" t="s">
        <v>135</v>
      </c>
      <c r="C42" s="78">
        <v>110081060</v>
      </c>
      <c r="D42" s="76"/>
      <c r="E42" s="77"/>
      <c r="F42" s="75">
        <f aca="true" t="shared" si="4" ref="F42:H45">F43</f>
        <v>25269</v>
      </c>
      <c r="G42" s="75">
        <f t="shared" si="4"/>
        <v>25269</v>
      </c>
      <c r="H42" s="75">
        <f t="shared" si="4"/>
        <v>25269</v>
      </c>
      <c r="J42" s="10"/>
    </row>
    <row r="43" spans="1:10" ht="79.5" customHeight="1">
      <c r="A43" s="76">
        <v>32</v>
      </c>
      <c r="B43" s="89" t="s">
        <v>31</v>
      </c>
      <c r="C43" s="78">
        <v>110081060</v>
      </c>
      <c r="D43" s="76">
        <v>100</v>
      </c>
      <c r="E43" s="77"/>
      <c r="F43" s="75">
        <f t="shared" si="4"/>
        <v>25269</v>
      </c>
      <c r="G43" s="75">
        <f t="shared" si="4"/>
        <v>25269</v>
      </c>
      <c r="H43" s="75">
        <f t="shared" si="4"/>
        <v>25269</v>
      </c>
      <c r="J43" s="10"/>
    </row>
    <row r="44" spans="1:10" ht="15.75" customHeight="1">
      <c r="A44" s="76">
        <v>33</v>
      </c>
      <c r="B44" s="89" t="s">
        <v>39</v>
      </c>
      <c r="C44" s="78">
        <v>110081060</v>
      </c>
      <c r="D44" s="76">
        <v>120</v>
      </c>
      <c r="E44" s="77"/>
      <c r="F44" s="75">
        <f t="shared" si="4"/>
        <v>25269</v>
      </c>
      <c r="G44" s="75">
        <f t="shared" si="4"/>
        <v>25269</v>
      </c>
      <c r="H44" s="75">
        <f t="shared" si="4"/>
        <v>25269</v>
      </c>
      <c r="J44" s="10"/>
    </row>
    <row r="45" spans="1:10" ht="15.75" customHeight="1">
      <c r="A45" s="76">
        <v>34</v>
      </c>
      <c r="B45" s="89" t="s">
        <v>165</v>
      </c>
      <c r="C45" s="78">
        <v>110081060</v>
      </c>
      <c r="D45" s="76">
        <v>120</v>
      </c>
      <c r="E45" s="77" t="s">
        <v>7</v>
      </c>
      <c r="F45" s="75">
        <f t="shared" si="4"/>
        <v>25269</v>
      </c>
      <c r="G45" s="75">
        <f t="shared" si="4"/>
        <v>25269</v>
      </c>
      <c r="H45" s="75">
        <f t="shared" si="4"/>
        <v>25269</v>
      </c>
      <c r="J45" s="10"/>
    </row>
    <row r="46" spans="1:10" ht="15.75" customHeight="1">
      <c r="A46" s="76">
        <v>35</v>
      </c>
      <c r="B46" s="89" t="s">
        <v>174</v>
      </c>
      <c r="C46" s="78">
        <v>110081060</v>
      </c>
      <c r="D46" s="76">
        <v>120</v>
      </c>
      <c r="E46" s="77" t="s">
        <v>173</v>
      </c>
      <c r="F46" s="75">
        <f>'прил 6 ведом'!G52</f>
        <v>25269</v>
      </c>
      <c r="G46" s="75">
        <f>F46</f>
        <v>25269</v>
      </c>
      <c r="H46" s="75">
        <f>G46</f>
        <v>25269</v>
      </c>
      <c r="I46" s="67"/>
      <c r="J46" s="10"/>
    </row>
    <row r="47" spans="1:10" ht="41.25" customHeight="1">
      <c r="A47" s="76">
        <v>36</v>
      </c>
      <c r="B47" s="89" t="s">
        <v>111</v>
      </c>
      <c r="C47" s="78">
        <v>120000000</v>
      </c>
      <c r="D47" s="76"/>
      <c r="E47" s="77"/>
      <c r="F47" s="75">
        <f>F56+F61+F53</f>
        <v>602038.1</v>
      </c>
      <c r="G47" s="75">
        <f>G56+G61+G53</f>
        <v>691955</v>
      </c>
      <c r="H47" s="75">
        <f>H56+H61+H53</f>
        <v>701041.7</v>
      </c>
      <c r="J47" s="10"/>
    </row>
    <row r="48" spans="1:10" ht="156.75" customHeight="1" hidden="1">
      <c r="A48" s="76">
        <v>37</v>
      </c>
      <c r="B48" s="111" t="s">
        <v>207</v>
      </c>
      <c r="C48" s="78">
        <v>120073930</v>
      </c>
      <c r="D48" s="76"/>
      <c r="E48" s="77"/>
      <c r="F48" s="75">
        <f aca="true" t="shared" si="5" ref="F48:H51">F49</f>
        <v>0</v>
      </c>
      <c r="G48" s="75">
        <f t="shared" si="5"/>
        <v>0</v>
      </c>
      <c r="H48" s="75">
        <f t="shared" si="5"/>
        <v>0</v>
      </c>
      <c r="J48" s="10"/>
    </row>
    <row r="49" spans="1:10" ht="39" customHeight="1" hidden="1">
      <c r="A49" s="76">
        <v>38</v>
      </c>
      <c r="B49" s="112" t="s">
        <v>208</v>
      </c>
      <c r="C49" s="78">
        <v>120073930</v>
      </c>
      <c r="D49" s="76"/>
      <c r="E49" s="77"/>
      <c r="F49" s="75">
        <f t="shared" si="5"/>
        <v>0</v>
      </c>
      <c r="G49" s="75">
        <f t="shared" si="5"/>
        <v>0</v>
      </c>
      <c r="H49" s="75">
        <f t="shared" si="5"/>
        <v>0</v>
      </c>
      <c r="J49" s="10"/>
    </row>
    <row r="50" spans="1:10" ht="39" customHeight="1" hidden="1">
      <c r="A50" s="76">
        <v>39</v>
      </c>
      <c r="B50" s="112" t="s">
        <v>209</v>
      </c>
      <c r="C50" s="78">
        <v>120073930</v>
      </c>
      <c r="D50" s="76"/>
      <c r="E50" s="77"/>
      <c r="F50" s="75">
        <f t="shared" si="5"/>
        <v>0</v>
      </c>
      <c r="G50" s="75">
        <f t="shared" si="5"/>
        <v>0</v>
      </c>
      <c r="H50" s="75">
        <f t="shared" si="5"/>
        <v>0</v>
      </c>
      <c r="J50" s="10"/>
    </row>
    <row r="51" spans="1:10" ht="20.25" customHeight="1" hidden="1">
      <c r="A51" s="76">
        <v>40</v>
      </c>
      <c r="B51" s="89" t="s">
        <v>60</v>
      </c>
      <c r="C51" s="78">
        <v>120073930</v>
      </c>
      <c r="D51" s="76">
        <v>240</v>
      </c>
      <c r="E51" s="77" t="s">
        <v>62</v>
      </c>
      <c r="F51" s="75">
        <f t="shared" si="5"/>
        <v>0</v>
      </c>
      <c r="G51" s="75">
        <f t="shared" si="5"/>
        <v>0</v>
      </c>
      <c r="H51" s="75">
        <f t="shared" si="5"/>
        <v>0</v>
      </c>
      <c r="J51" s="10"/>
    </row>
    <row r="52" spans="1:10" ht="18" customHeight="1" hidden="1">
      <c r="A52" s="76">
        <v>41</v>
      </c>
      <c r="B52" s="89" t="s">
        <v>48</v>
      </c>
      <c r="C52" s="78">
        <v>120073930</v>
      </c>
      <c r="D52" s="76">
        <v>240</v>
      </c>
      <c r="E52" s="77" t="s">
        <v>63</v>
      </c>
      <c r="F52" s="75">
        <v>0</v>
      </c>
      <c r="G52" s="75">
        <v>0</v>
      </c>
      <c r="H52" s="75">
        <v>0</v>
      </c>
      <c r="J52" s="10"/>
    </row>
    <row r="53" spans="1:10" ht="120.75" customHeight="1">
      <c r="A53" s="76">
        <v>42</v>
      </c>
      <c r="B53" s="109" t="s">
        <v>286</v>
      </c>
      <c r="C53" s="78" t="str">
        <f>C54</f>
        <v>01200S5080</v>
      </c>
      <c r="D53" s="76"/>
      <c r="E53" s="77"/>
      <c r="F53" s="74">
        <v>220998</v>
      </c>
      <c r="G53" s="74">
        <v>229836</v>
      </c>
      <c r="H53" s="74">
        <v>239031</v>
      </c>
      <c r="J53" s="10"/>
    </row>
    <row r="54" spans="1:10" ht="39" customHeight="1">
      <c r="A54" s="76">
        <v>43</v>
      </c>
      <c r="B54" s="110" t="s">
        <v>288</v>
      </c>
      <c r="C54" s="78" t="str">
        <f>C55</f>
        <v>01200S5080</v>
      </c>
      <c r="D54" s="76">
        <v>200</v>
      </c>
      <c r="E54" s="77"/>
      <c r="F54" s="74">
        <v>220998</v>
      </c>
      <c r="G54" s="74">
        <v>229836</v>
      </c>
      <c r="H54" s="74">
        <v>239031</v>
      </c>
      <c r="J54" s="10"/>
    </row>
    <row r="55" spans="1:10" ht="48" customHeight="1">
      <c r="A55" s="76">
        <v>44</v>
      </c>
      <c r="B55" s="110" t="s">
        <v>58</v>
      </c>
      <c r="C55" s="78" t="s">
        <v>287</v>
      </c>
      <c r="D55" s="76">
        <v>240</v>
      </c>
      <c r="E55" s="77" t="s">
        <v>63</v>
      </c>
      <c r="F55" s="74">
        <v>220998</v>
      </c>
      <c r="G55" s="74">
        <v>229836</v>
      </c>
      <c r="H55" s="74">
        <v>239031</v>
      </c>
      <c r="J55" s="10"/>
    </row>
    <row r="56" spans="1:10" ht="154.5" customHeight="1">
      <c r="A56" s="76">
        <v>45</v>
      </c>
      <c r="B56" s="89" t="s">
        <v>112</v>
      </c>
      <c r="C56" s="78">
        <v>120081090</v>
      </c>
      <c r="D56" s="76"/>
      <c r="E56" s="77" t="s">
        <v>63</v>
      </c>
      <c r="F56" s="75">
        <f aca="true" t="shared" si="6" ref="F56:H59">F57</f>
        <v>166591.19</v>
      </c>
      <c r="G56" s="75">
        <f t="shared" si="6"/>
        <v>157100</v>
      </c>
      <c r="H56" s="75">
        <f t="shared" si="6"/>
        <v>163600</v>
      </c>
      <c r="J56" s="10"/>
    </row>
    <row r="57" spans="1:10" ht="33" customHeight="1">
      <c r="A57" s="76">
        <v>46</v>
      </c>
      <c r="B57" s="89" t="s">
        <v>56</v>
      </c>
      <c r="C57" s="78">
        <v>120081090</v>
      </c>
      <c r="D57" s="76">
        <v>200</v>
      </c>
      <c r="E57" s="77" t="s">
        <v>63</v>
      </c>
      <c r="F57" s="75">
        <f t="shared" si="6"/>
        <v>166591.19</v>
      </c>
      <c r="G57" s="75">
        <f t="shared" si="6"/>
        <v>157100</v>
      </c>
      <c r="H57" s="75">
        <f t="shared" si="6"/>
        <v>163600</v>
      </c>
      <c r="J57" s="10"/>
    </row>
    <row r="58" spans="1:10" ht="41.25" customHeight="1">
      <c r="A58" s="76">
        <v>47</v>
      </c>
      <c r="B58" s="89" t="s">
        <v>58</v>
      </c>
      <c r="C58" s="78">
        <v>120081090</v>
      </c>
      <c r="D58" s="76">
        <v>240</v>
      </c>
      <c r="E58" s="77"/>
      <c r="F58" s="75">
        <f t="shared" si="6"/>
        <v>166591.19</v>
      </c>
      <c r="G58" s="75">
        <f t="shared" si="6"/>
        <v>157100</v>
      </c>
      <c r="H58" s="75">
        <f t="shared" si="6"/>
        <v>163600</v>
      </c>
      <c r="J58" s="10"/>
    </row>
    <row r="59" spans="1:10" ht="15.75" customHeight="1">
      <c r="A59" s="76">
        <v>48</v>
      </c>
      <c r="B59" s="89" t="s">
        <v>60</v>
      </c>
      <c r="C59" s="78">
        <v>120081090</v>
      </c>
      <c r="D59" s="76">
        <v>240</v>
      </c>
      <c r="E59" s="77" t="s">
        <v>62</v>
      </c>
      <c r="F59" s="75">
        <f t="shared" si="6"/>
        <v>166591.19</v>
      </c>
      <c r="G59" s="75">
        <f t="shared" si="6"/>
        <v>157100</v>
      </c>
      <c r="H59" s="75">
        <f t="shared" si="6"/>
        <v>163600</v>
      </c>
      <c r="J59" s="10"/>
    </row>
    <row r="60" spans="1:10" ht="15.75" customHeight="1">
      <c r="A60" s="76">
        <v>49</v>
      </c>
      <c r="B60" s="89" t="s">
        <v>48</v>
      </c>
      <c r="C60" s="78">
        <v>120081090</v>
      </c>
      <c r="D60" s="76">
        <v>240</v>
      </c>
      <c r="E60" s="77" t="s">
        <v>63</v>
      </c>
      <c r="F60" s="75">
        <f>'прил 6 ведом'!G91</f>
        <v>166591.19</v>
      </c>
      <c r="G60" s="75">
        <v>157100</v>
      </c>
      <c r="H60" s="75">
        <v>163600</v>
      </c>
      <c r="J60" s="10"/>
    </row>
    <row r="61" spans="1:10" ht="132.75" customHeight="1">
      <c r="A61" s="76">
        <v>50</v>
      </c>
      <c r="B61" s="113" t="s">
        <v>84</v>
      </c>
      <c r="C61" s="78">
        <v>120082120</v>
      </c>
      <c r="D61" s="76"/>
      <c r="E61" s="77"/>
      <c r="F61" s="75">
        <f aca="true" t="shared" si="7" ref="F61:H62">F62</f>
        <v>214448.91</v>
      </c>
      <c r="G61" s="75">
        <f t="shared" si="7"/>
        <v>305019</v>
      </c>
      <c r="H61" s="75">
        <f t="shared" si="7"/>
        <v>298410.7</v>
      </c>
      <c r="J61" s="10"/>
    </row>
    <row r="62" spans="1:10" ht="28.5" customHeight="1">
      <c r="A62" s="76">
        <v>51</v>
      </c>
      <c r="B62" s="89" t="s">
        <v>56</v>
      </c>
      <c r="C62" s="78">
        <v>120082120</v>
      </c>
      <c r="D62" s="76">
        <v>200</v>
      </c>
      <c r="E62" s="77"/>
      <c r="F62" s="75">
        <f t="shared" si="7"/>
        <v>214448.91</v>
      </c>
      <c r="G62" s="75">
        <f t="shared" si="7"/>
        <v>305019</v>
      </c>
      <c r="H62" s="75">
        <f t="shared" si="7"/>
        <v>298410.7</v>
      </c>
      <c r="J62" s="10"/>
    </row>
    <row r="63" spans="1:10" ht="41.25" customHeight="1">
      <c r="A63" s="76">
        <v>52</v>
      </c>
      <c r="B63" s="89" t="s">
        <v>58</v>
      </c>
      <c r="C63" s="78">
        <v>120082120</v>
      </c>
      <c r="D63" s="76">
        <v>240</v>
      </c>
      <c r="E63" s="77"/>
      <c r="F63" s="75">
        <f>'прил 6 ведом'!G92</f>
        <v>214448.91</v>
      </c>
      <c r="G63" s="75">
        <f>'прил 6 ведом'!H94</f>
        <v>305019</v>
      </c>
      <c r="H63" s="75">
        <f>'прил 6 ведом'!I94</f>
        <v>298410.7</v>
      </c>
      <c r="J63" s="10"/>
    </row>
    <row r="64" spans="1:10" ht="40.5" customHeight="1">
      <c r="A64" s="76">
        <v>53</v>
      </c>
      <c r="B64" s="89" t="s">
        <v>32</v>
      </c>
      <c r="C64" s="78">
        <v>130000000</v>
      </c>
      <c r="D64" s="77"/>
      <c r="E64" s="77"/>
      <c r="F64" s="75">
        <f aca="true" t="shared" si="8" ref="F64:H66">F65</f>
        <v>163341.2</v>
      </c>
      <c r="G64" s="75">
        <f t="shared" si="8"/>
        <v>194972.2</v>
      </c>
      <c r="H64" s="75">
        <f t="shared" si="8"/>
        <v>194972.2</v>
      </c>
      <c r="J64" s="10"/>
    </row>
    <row r="65" spans="1:10" ht="126.75" customHeight="1">
      <c r="A65" s="76">
        <v>54</v>
      </c>
      <c r="B65" s="89" t="s">
        <v>116</v>
      </c>
      <c r="C65" s="78">
        <v>130082020</v>
      </c>
      <c r="D65" s="77"/>
      <c r="E65" s="77"/>
      <c r="F65" s="75">
        <f t="shared" si="8"/>
        <v>163341.2</v>
      </c>
      <c r="G65" s="75">
        <f t="shared" si="8"/>
        <v>194972.2</v>
      </c>
      <c r="H65" s="75">
        <f t="shared" si="8"/>
        <v>194972.2</v>
      </c>
      <c r="J65" s="10"/>
    </row>
    <row r="66" spans="1:10" ht="30" customHeight="1">
      <c r="A66" s="76">
        <v>55</v>
      </c>
      <c r="B66" s="89" t="s">
        <v>56</v>
      </c>
      <c r="C66" s="78">
        <v>130082020</v>
      </c>
      <c r="D66" s="77" t="s">
        <v>57</v>
      </c>
      <c r="E66" s="77"/>
      <c r="F66" s="75">
        <f t="shared" si="8"/>
        <v>163341.2</v>
      </c>
      <c r="G66" s="75">
        <f t="shared" si="8"/>
        <v>194972.2</v>
      </c>
      <c r="H66" s="75">
        <f t="shared" si="8"/>
        <v>194972.2</v>
      </c>
      <c r="J66" s="10"/>
    </row>
    <row r="67" spans="1:10" ht="42.75" customHeight="1">
      <c r="A67" s="76">
        <v>56</v>
      </c>
      <c r="B67" s="89" t="s">
        <v>58</v>
      </c>
      <c r="C67" s="78">
        <v>130082020</v>
      </c>
      <c r="D67" s="77" t="s">
        <v>59</v>
      </c>
      <c r="E67" s="77"/>
      <c r="F67" s="75">
        <f>F68</f>
        <v>163341.2</v>
      </c>
      <c r="G67" s="75">
        <f>G68</f>
        <v>194972.2</v>
      </c>
      <c r="H67" s="75">
        <f>H68</f>
        <v>194972.2</v>
      </c>
      <c r="J67" s="10"/>
    </row>
    <row r="68" spans="1:10" ht="30" customHeight="1">
      <c r="A68" s="76">
        <v>57</v>
      </c>
      <c r="B68" s="89" t="s">
        <v>179</v>
      </c>
      <c r="C68" s="78"/>
      <c r="D68" s="76"/>
      <c r="E68" s="77" t="s">
        <v>1</v>
      </c>
      <c r="F68" s="75">
        <f>F69+F72+F77</f>
        <v>163341.2</v>
      </c>
      <c r="G68" s="75">
        <f>G69+G72+G77</f>
        <v>194972.2</v>
      </c>
      <c r="H68" s="75">
        <f>H69+H72+H77</f>
        <v>194972.2</v>
      </c>
      <c r="J68" s="10"/>
    </row>
    <row r="69" spans="1:10" ht="129.75" customHeight="1">
      <c r="A69" s="76">
        <v>58</v>
      </c>
      <c r="B69" s="89" t="s">
        <v>117</v>
      </c>
      <c r="C69" s="78" t="str">
        <f>C70</f>
        <v>01300S4120</v>
      </c>
      <c r="D69" s="76"/>
      <c r="E69" s="77" t="s">
        <v>233</v>
      </c>
      <c r="F69" s="75">
        <f aca="true" t="shared" si="9" ref="F69:H70">F70</f>
        <v>75317</v>
      </c>
      <c r="G69" s="75">
        <f t="shared" si="9"/>
        <v>105444</v>
      </c>
      <c r="H69" s="75">
        <f t="shared" si="9"/>
        <v>105444</v>
      </c>
      <c r="J69" s="10"/>
    </row>
    <row r="70" spans="1:10" ht="27.75" customHeight="1">
      <c r="A70" s="76">
        <v>59</v>
      </c>
      <c r="B70" s="89" t="s">
        <v>56</v>
      </c>
      <c r="C70" s="78" t="str">
        <f>C71</f>
        <v>01300S4120</v>
      </c>
      <c r="D70" s="76">
        <v>200</v>
      </c>
      <c r="E70" s="77" t="s">
        <v>233</v>
      </c>
      <c r="F70" s="75">
        <f t="shared" si="9"/>
        <v>75317</v>
      </c>
      <c r="G70" s="75">
        <f t="shared" si="9"/>
        <v>105444</v>
      </c>
      <c r="H70" s="75">
        <f t="shared" si="9"/>
        <v>105444</v>
      </c>
      <c r="J70" s="10"/>
    </row>
    <row r="71" spans="1:10" ht="41.25" customHeight="1">
      <c r="A71" s="76">
        <v>60</v>
      </c>
      <c r="B71" s="89" t="s">
        <v>58</v>
      </c>
      <c r="C71" s="78" t="str">
        <f>C72</f>
        <v>01300S4120</v>
      </c>
      <c r="D71" s="76">
        <v>240</v>
      </c>
      <c r="E71" s="77" t="s">
        <v>233</v>
      </c>
      <c r="F71" s="75">
        <v>75317</v>
      </c>
      <c r="G71" s="75">
        <v>105444</v>
      </c>
      <c r="H71" s="75">
        <v>105444</v>
      </c>
      <c r="J71" s="10"/>
    </row>
    <row r="72" spans="1:10" ht="130.5" customHeight="1">
      <c r="A72" s="76">
        <v>61</v>
      </c>
      <c r="B72" s="89" t="s">
        <v>236</v>
      </c>
      <c r="C72" s="78" t="s">
        <v>237</v>
      </c>
      <c r="D72" s="76"/>
      <c r="E72" s="77" t="s">
        <v>233</v>
      </c>
      <c r="F72" s="75">
        <f aca="true" t="shared" si="10" ref="F72:H73">F73</f>
        <v>3766</v>
      </c>
      <c r="G72" s="75">
        <f t="shared" si="10"/>
        <v>5270</v>
      </c>
      <c r="H72" s="75">
        <f t="shared" si="10"/>
        <v>5270</v>
      </c>
      <c r="J72" s="10"/>
    </row>
    <row r="73" spans="1:10" ht="28.5" customHeight="1">
      <c r="A73" s="76">
        <v>62</v>
      </c>
      <c r="B73" s="89" t="s">
        <v>56</v>
      </c>
      <c r="C73" s="78" t="s">
        <v>237</v>
      </c>
      <c r="D73" s="76">
        <v>200</v>
      </c>
      <c r="E73" s="77" t="s">
        <v>233</v>
      </c>
      <c r="F73" s="75">
        <f t="shared" si="10"/>
        <v>3766</v>
      </c>
      <c r="G73" s="75">
        <f t="shared" si="10"/>
        <v>5270</v>
      </c>
      <c r="H73" s="75">
        <f t="shared" si="10"/>
        <v>5270</v>
      </c>
      <c r="J73" s="10"/>
    </row>
    <row r="74" spans="1:10" ht="45" customHeight="1">
      <c r="A74" s="76">
        <v>63</v>
      </c>
      <c r="B74" s="89" t="s">
        <v>58</v>
      </c>
      <c r="C74" s="78" t="s">
        <v>237</v>
      </c>
      <c r="D74" s="76">
        <v>240</v>
      </c>
      <c r="E74" s="77" t="s">
        <v>233</v>
      </c>
      <c r="F74" s="75">
        <v>3766</v>
      </c>
      <c r="G74" s="75">
        <v>5270</v>
      </c>
      <c r="H74" s="75">
        <v>5270</v>
      </c>
      <c r="J74" s="10"/>
    </row>
    <row r="75" spans="1:10" ht="132" customHeight="1">
      <c r="A75" s="76">
        <v>64</v>
      </c>
      <c r="B75" s="89" t="s">
        <v>117</v>
      </c>
      <c r="C75" s="78">
        <v>130082020</v>
      </c>
      <c r="D75" s="76"/>
      <c r="E75" s="77" t="s">
        <v>2</v>
      </c>
      <c r="F75" s="75">
        <f>'прил 6 ведом'!G75</f>
        <v>84258.2</v>
      </c>
      <c r="G75" s="75">
        <f aca="true" t="shared" si="11" ref="F75:H76">G76</f>
        <v>84258.2</v>
      </c>
      <c r="H75" s="75">
        <f t="shared" si="11"/>
        <v>84258.2</v>
      </c>
      <c r="J75" s="10"/>
    </row>
    <row r="76" spans="1:10" ht="31.5" customHeight="1">
      <c r="A76" s="76">
        <v>65</v>
      </c>
      <c r="B76" s="89" t="s">
        <v>56</v>
      </c>
      <c r="C76" s="78">
        <v>130082020</v>
      </c>
      <c r="D76" s="76">
        <v>200</v>
      </c>
      <c r="E76" s="77" t="s">
        <v>2</v>
      </c>
      <c r="F76" s="75">
        <f t="shared" si="11"/>
        <v>84258.2</v>
      </c>
      <c r="G76" s="75">
        <f t="shared" si="11"/>
        <v>84258.2</v>
      </c>
      <c r="H76" s="75">
        <f t="shared" si="11"/>
        <v>84258.2</v>
      </c>
      <c r="J76" s="10"/>
    </row>
    <row r="77" spans="1:10" ht="39" customHeight="1">
      <c r="A77" s="76">
        <v>66</v>
      </c>
      <c r="B77" s="89" t="s">
        <v>58</v>
      </c>
      <c r="C77" s="78">
        <v>130082020</v>
      </c>
      <c r="D77" s="76">
        <v>240</v>
      </c>
      <c r="E77" s="77" t="s">
        <v>2</v>
      </c>
      <c r="F77" s="75">
        <v>84258.2</v>
      </c>
      <c r="G77" s="75">
        <f>F77</f>
        <v>84258.2</v>
      </c>
      <c r="H77" s="75">
        <f>G77</f>
        <v>84258.2</v>
      </c>
      <c r="J77" s="10"/>
    </row>
    <row r="78" spans="1:8" ht="28.5" customHeight="1">
      <c r="A78" s="76">
        <v>67</v>
      </c>
      <c r="B78" s="89" t="s">
        <v>136</v>
      </c>
      <c r="C78" s="78">
        <v>140000000</v>
      </c>
      <c r="D78" s="76"/>
      <c r="E78" s="77"/>
      <c r="F78" s="75">
        <f>F79+F84+F90+F96</f>
        <v>1804848</v>
      </c>
      <c r="G78" s="75">
        <f>G79+G84+G90+G96</f>
        <v>1804848</v>
      </c>
      <c r="H78" s="75">
        <f>H79+H84+H90+H96</f>
        <v>1804848</v>
      </c>
    </row>
    <row r="79" spans="1:8" ht="123" customHeight="1">
      <c r="A79" s="76">
        <v>68</v>
      </c>
      <c r="B79" s="89" t="s">
        <v>137</v>
      </c>
      <c r="C79" s="78" t="s">
        <v>243</v>
      </c>
      <c r="D79" s="76"/>
      <c r="E79" s="77"/>
      <c r="F79" s="75">
        <f>F80</f>
        <v>34080</v>
      </c>
      <c r="G79" s="75">
        <f aca="true" t="shared" si="12" ref="G79:H82">G80</f>
        <v>34080</v>
      </c>
      <c r="H79" s="75">
        <f t="shared" si="12"/>
        <v>34080</v>
      </c>
    </row>
    <row r="80" spans="1:8" ht="28.5" customHeight="1">
      <c r="A80" s="76">
        <v>69</v>
      </c>
      <c r="B80" s="89" t="s">
        <v>56</v>
      </c>
      <c r="C80" s="78" t="s">
        <v>243</v>
      </c>
      <c r="D80" s="76">
        <v>200</v>
      </c>
      <c r="E80" s="77"/>
      <c r="F80" s="75">
        <f>F81</f>
        <v>34080</v>
      </c>
      <c r="G80" s="75">
        <f t="shared" si="12"/>
        <v>34080</v>
      </c>
      <c r="H80" s="75">
        <f t="shared" si="12"/>
        <v>34080</v>
      </c>
    </row>
    <row r="81" spans="1:8" ht="39.75" customHeight="1">
      <c r="A81" s="76">
        <v>70</v>
      </c>
      <c r="B81" s="89" t="s">
        <v>58</v>
      </c>
      <c r="C81" s="78" t="s">
        <v>243</v>
      </c>
      <c r="D81" s="76">
        <v>240</v>
      </c>
      <c r="E81" s="77"/>
      <c r="F81" s="75">
        <f>F82</f>
        <v>34080</v>
      </c>
      <c r="G81" s="75">
        <f t="shared" si="12"/>
        <v>34080</v>
      </c>
      <c r="H81" s="75">
        <f t="shared" si="12"/>
        <v>34080</v>
      </c>
    </row>
    <row r="82" spans="1:8" ht="15.75" customHeight="1">
      <c r="A82" s="76">
        <v>71</v>
      </c>
      <c r="B82" s="89" t="s">
        <v>127</v>
      </c>
      <c r="C82" s="78" t="s">
        <v>243</v>
      </c>
      <c r="D82" s="76">
        <v>240</v>
      </c>
      <c r="E82" s="77" t="s">
        <v>128</v>
      </c>
      <c r="F82" s="75">
        <f>F83</f>
        <v>34080</v>
      </c>
      <c r="G82" s="75">
        <f t="shared" si="12"/>
        <v>34080</v>
      </c>
      <c r="H82" s="75">
        <f t="shared" si="12"/>
        <v>34080</v>
      </c>
    </row>
    <row r="83" spans="1:8" ht="15.75" customHeight="1">
      <c r="A83" s="76">
        <v>72</v>
      </c>
      <c r="B83" s="89" t="s">
        <v>129</v>
      </c>
      <c r="C83" s="78" t="s">
        <v>243</v>
      </c>
      <c r="D83" s="76">
        <v>240</v>
      </c>
      <c r="E83" s="77" t="s">
        <v>130</v>
      </c>
      <c r="F83" s="75">
        <f>'прил 6 ведом'!G131</f>
        <v>34080</v>
      </c>
      <c r="G83" s="75">
        <f>F83</f>
        <v>34080</v>
      </c>
      <c r="H83" s="75">
        <f>G83</f>
        <v>34080</v>
      </c>
    </row>
    <row r="84" spans="1:8" ht="118.5" customHeight="1">
      <c r="A84" s="76">
        <v>73</v>
      </c>
      <c r="B84" s="89" t="s">
        <v>139</v>
      </c>
      <c r="C84" s="78" t="s">
        <v>243</v>
      </c>
      <c r="D84" s="76"/>
      <c r="E84" s="77"/>
      <c r="F84" s="75">
        <f>'прил 6 ведом'!G132</f>
        <v>4090</v>
      </c>
      <c r="G84" s="75">
        <f aca="true" t="shared" si="13" ref="G84:H87">G85</f>
        <v>4090</v>
      </c>
      <c r="H84" s="75">
        <f t="shared" si="13"/>
        <v>4090</v>
      </c>
    </row>
    <row r="85" spans="1:8" ht="33.75" customHeight="1">
      <c r="A85" s="76">
        <v>74</v>
      </c>
      <c r="B85" s="89" t="s">
        <v>56</v>
      </c>
      <c r="C85" s="78" t="s">
        <v>306</v>
      </c>
      <c r="D85" s="76">
        <v>200</v>
      </c>
      <c r="E85" s="77"/>
      <c r="F85" s="75">
        <f>F86</f>
        <v>4090</v>
      </c>
      <c r="G85" s="75">
        <f t="shared" si="13"/>
        <v>4090</v>
      </c>
      <c r="H85" s="75">
        <f t="shared" si="13"/>
        <v>4090</v>
      </c>
    </row>
    <row r="86" spans="1:8" ht="42" customHeight="1">
      <c r="A86" s="76">
        <v>75</v>
      </c>
      <c r="B86" s="89" t="s">
        <v>58</v>
      </c>
      <c r="C86" s="78" t="s">
        <v>243</v>
      </c>
      <c r="D86" s="76">
        <v>240</v>
      </c>
      <c r="E86" s="77"/>
      <c r="F86" s="75">
        <f>F87</f>
        <v>4090</v>
      </c>
      <c r="G86" s="75">
        <f t="shared" si="13"/>
        <v>4090</v>
      </c>
      <c r="H86" s="75">
        <f t="shared" si="13"/>
        <v>4090</v>
      </c>
    </row>
    <row r="87" spans="1:8" ht="17.25" customHeight="1">
      <c r="A87" s="76">
        <v>76</v>
      </c>
      <c r="B87" s="89" t="s">
        <v>127</v>
      </c>
      <c r="C87" s="78" t="s">
        <v>243</v>
      </c>
      <c r="D87" s="76">
        <v>240</v>
      </c>
      <c r="E87" s="77" t="s">
        <v>128</v>
      </c>
      <c r="F87" s="75">
        <f>F88</f>
        <v>4090</v>
      </c>
      <c r="G87" s="75">
        <f t="shared" si="13"/>
        <v>4090</v>
      </c>
      <c r="H87" s="75">
        <f t="shared" si="13"/>
        <v>4090</v>
      </c>
    </row>
    <row r="88" spans="1:8" ht="13.5" customHeight="1">
      <c r="A88" s="76">
        <v>77</v>
      </c>
      <c r="B88" s="89" t="s">
        <v>129</v>
      </c>
      <c r="C88" s="78" t="s">
        <v>243</v>
      </c>
      <c r="D88" s="76">
        <v>240</v>
      </c>
      <c r="E88" s="77" t="s">
        <v>130</v>
      </c>
      <c r="F88" s="75">
        <v>4090</v>
      </c>
      <c r="G88" s="75">
        <v>4090</v>
      </c>
      <c r="H88" s="75">
        <v>4090</v>
      </c>
    </row>
    <row r="89" spans="1:8" ht="78.75" customHeight="1">
      <c r="A89" s="76">
        <v>78</v>
      </c>
      <c r="B89" s="114" t="str">
        <f>'прил 6 ведом'!B116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 </v>
      </c>
      <c r="C89" s="78">
        <v>140000000</v>
      </c>
      <c r="D89" s="77"/>
      <c r="E89" s="77"/>
      <c r="F89" s="75">
        <f>F90</f>
        <v>1718150</v>
      </c>
      <c r="G89" s="75">
        <f>G90+G100</f>
        <v>1718150</v>
      </c>
      <c r="H89" s="75">
        <f>H90+H100</f>
        <v>1718150</v>
      </c>
    </row>
    <row r="90" spans="1:8" ht="44.25" customHeight="1">
      <c r="A90" s="76">
        <v>79</v>
      </c>
      <c r="B90" s="114" t="str">
        <f>'прил 6 ведом'!B121</f>
        <v>Подпрограмма "Прочие мероприятия Галанинского сельсовета "</v>
      </c>
      <c r="C90" s="78">
        <v>140082060</v>
      </c>
      <c r="D90" s="77"/>
      <c r="E90" s="77"/>
      <c r="F90" s="75">
        <f>F92</f>
        <v>1718150</v>
      </c>
      <c r="G90" s="75">
        <f>G92</f>
        <v>1718150</v>
      </c>
      <c r="H90" s="75">
        <f>H92</f>
        <v>1718150</v>
      </c>
    </row>
    <row r="91" spans="1:8" ht="177" customHeight="1">
      <c r="A91" s="76">
        <v>80</v>
      </c>
      <c r="B91" s="109" t="s">
        <v>305</v>
      </c>
      <c r="C91" s="78">
        <f>C90</f>
        <v>140082060</v>
      </c>
      <c r="D91" s="77"/>
      <c r="E91" s="77"/>
      <c r="F91" s="75">
        <f>F92</f>
        <v>1718150</v>
      </c>
      <c r="G91" s="75">
        <f aca="true" t="shared" si="14" ref="G91:H94">G92</f>
        <v>1718150</v>
      </c>
      <c r="H91" s="75">
        <f t="shared" si="14"/>
        <v>1718150</v>
      </c>
    </row>
    <row r="92" spans="1:8" ht="40.5" customHeight="1">
      <c r="A92" s="76">
        <v>81</v>
      </c>
      <c r="B92" s="114" t="str">
        <f>'прил 6 ведом'!B123</f>
        <v>Межбюджетные трансферты</v>
      </c>
      <c r="C92" s="78">
        <f>C90</f>
        <v>140082060</v>
      </c>
      <c r="D92" s="77" t="s">
        <v>68</v>
      </c>
      <c r="E92" s="77"/>
      <c r="F92" s="75">
        <f>F93</f>
        <v>1718150</v>
      </c>
      <c r="G92" s="75">
        <f t="shared" si="14"/>
        <v>1718150</v>
      </c>
      <c r="H92" s="75">
        <f t="shared" si="14"/>
        <v>1718150</v>
      </c>
    </row>
    <row r="93" spans="1:8" ht="16.5" customHeight="1">
      <c r="A93" s="76">
        <v>82</v>
      </c>
      <c r="B93" s="114" t="str">
        <f>'прил 6 ведом'!B124</f>
        <v>Иные межбюджетные трансферты</v>
      </c>
      <c r="C93" s="78">
        <f>C92</f>
        <v>140082060</v>
      </c>
      <c r="D93" s="77" t="s">
        <v>67</v>
      </c>
      <c r="E93" s="77"/>
      <c r="F93" s="75">
        <f>F94</f>
        <v>1718150</v>
      </c>
      <c r="G93" s="75">
        <f t="shared" si="14"/>
        <v>1718150</v>
      </c>
      <c r="H93" s="75">
        <f t="shared" si="14"/>
        <v>1718150</v>
      </c>
    </row>
    <row r="94" spans="1:8" ht="16.5" customHeight="1">
      <c r="A94" s="76">
        <v>83</v>
      </c>
      <c r="B94" s="89" t="s">
        <v>20</v>
      </c>
      <c r="C94" s="78">
        <f>C93</f>
        <v>140082060</v>
      </c>
      <c r="D94" s="77" t="s">
        <v>67</v>
      </c>
      <c r="E94" s="77" t="s">
        <v>12</v>
      </c>
      <c r="F94" s="75">
        <f>F95</f>
        <v>1718150</v>
      </c>
      <c r="G94" s="75">
        <f t="shared" si="14"/>
        <v>1718150</v>
      </c>
      <c r="H94" s="75">
        <f t="shared" si="14"/>
        <v>1718150</v>
      </c>
    </row>
    <row r="95" spans="1:8" ht="16.5" customHeight="1">
      <c r="A95" s="76">
        <v>84</v>
      </c>
      <c r="B95" s="89" t="s">
        <v>5</v>
      </c>
      <c r="C95" s="78">
        <f>C94</f>
        <v>140082060</v>
      </c>
      <c r="D95" s="77" t="s">
        <v>67</v>
      </c>
      <c r="E95" s="77" t="s">
        <v>13</v>
      </c>
      <c r="F95" s="75">
        <v>1718150</v>
      </c>
      <c r="G95" s="75">
        <f>F95</f>
        <v>1718150</v>
      </c>
      <c r="H95" s="75">
        <f>G95</f>
        <v>1718150</v>
      </c>
    </row>
    <row r="96" spans="1:8" ht="42" customHeight="1">
      <c r="A96" s="76">
        <v>85</v>
      </c>
      <c r="B96" s="89" t="s">
        <v>212</v>
      </c>
      <c r="C96" s="78">
        <v>100000000</v>
      </c>
      <c r="D96" s="77" t="s">
        <v>202</v>
      </c>
      <c r="E96" s="77" t="s">
        <v>197</v>
      </c>
      <c r="F96" s="75">
        <f>F97</f>
        <v>48528</v>
      </c>
      <c r="G96" s="75">
        <f>G97+G100</f>
        <v>48528</v>
      </c>
      <c r="H96" s="75">
        <f>H97+H100</f>
        <v>48528</v>
      </c>
    </row>
    <row r="97" spans="1:8" ht="218.25" customHeight="1">
      <c r="A97" s="76">
        <v>86</v>
      </c>
      <c r="B97" s="109" t="s">
        <v>251</v>
      </c>
      <c r="C97" s="78">
        <v>140082110</v>
      </c>
      <c r="D97" s="77" t="s">
        <v>202</v>
      </c>
      <c r="E97" s="77" t="s">
        <v>199</v>
      </c>
      <c r="F97" s="75">
        <f aca="true" t="shared" si="15" ref="F97:H98">F98</f>
        <v>48528</v>
      </c>
      <c r="G97" s="75">
        <f t="shared" si="15"/>
        <v>48528</v>
      </c>
      <c r="H97" s="75">
        <f t="shared" si="15"/>
        <v>48528</v>
      </c>
    </row>
    <row r="98" spans="1:8" ht="15" customHeight="1">
      <c r="A98" s="76">
        <v>87</v>
      </c>
      <c r="B98" s="110" t="s">
        <v>206</v>
      </c>
      <c r="C98" s="78">
        <v>140082110</v>
      </c>
      <c r="D98" s="77" t="s">
        <v>68</v>
      </c>
      <c r="E98" s="77" t="s">
        <v>199</v>
      </c>
      <c r="F98" s="75">
        <f t="shared" si="15"/>
        <v>48528</v>
      </c>
      <c r="G98" s="75">
        <f t="shared" si="15"/>
        <v>48528</v>
      </c>
      <c r="H98" s="75">
        <f t="shared" si="15"/>
        <v>48528</v>
      </c>
    </row>
    <row r="99" spans="1:8" ht="15" customHeight="1">
      <c r="A99" s="76">
        <v>88</v>
      </c>
      <c r="B99" s="110" t="s">
        <v>162</v>
      </c>
      <c r="C99" s="78">
        <v>140082110</v>
      </c>
      <c r="D99" s="76">
        <v>540</v>
      </c>
      <c r="E99" s="77" t="s">
        <v>199</v>
      </c>
      <c r="F99" s="75">
        <v>48528</v>
      </c>
      <c r="G99" s="75">
        <v>48528</v>
      </c>
      <c r="H99" s="75">
        <v>48528</v>
      </c>
    </row>
    <row r="100" spans="1:8" ht="40.5" customHeight="1">
      <c r="A100" s="76">
        <v>89</v>
      </c>
      <c r="B100" s="89" t="s">
        <v>146</v>
      </c>
      <c r="C100" s="78">
        <v>200000000</v>
      </c>
      <c r="D100" s="77"/>
      <c r="E100" s="77"/>
      <c r="F100" s="75">
        <f>F107</f>
        <v>46794</v>
      </c>
      <c r="G100" s="75">
        <f>G107</f>
        <v>0</v>
      </c>
      <c r="H100" s="75">
        <f>H107</f>
        <v>0</v>
      </c>
    </row>
    <row r="101" spans="1:8" ht="25.5" customHeight="1" hidden="1">
      <c r="A101" s="76">
        <v>90</v>
      </c>
      <c r="B101" s="89" t="s">
        <v>210</v>
      </c>
      <c r="C101" s="78">
        <v>210000000</v>
      </c>
      <c r="D101" s="77"/>
      <c r="E101" s="77"/>
      <c r="F101" s="75">
        <f aca="true" t="shared" si="16" ref="F101:H105">F102</f>
        <v>0</v>
      </c>
      <c r="G101" s="75">
        <f t="shared" si="16"/>
        <v>0</v>
      </c>
      <c r="H101" s="75">
        <f t="shared" si="16"/>
        <v>0</v>
      </c>
    </row>
    <row r="102" spans="1:8" ht="78.75" customHeight="1" hidden="1">
      <c r="A102" s="76">
        <v>91</v>
      </c>
      <c r="B102" s="89" t="s">
        <v>211</v>
      </c>
      <c r="C102" s="78">
        <v>210082060</v>
      </c>
      <c r="D102" s="77"/>
      <c r="E102" s="77"/>
      <c r="F102" s="75">
        <f t="shared" si="16"/>
        <v>0</v>
      </c>
      <c r="G102" s="75">
        <f t="shared" si="16"/>
        <v>0</v>
      </c>
      <c r="H102" s="75">
        <f t="shared" si="16"/>
        <v>0</v>
      </c>
    </row>
    <row r="103" spans="1:8" ht="45" customHeight="1" hidden="1">
      <c r="A103" s="76">
        <v>92</v>
      </c>
      <c r="B103" s="89" t="s">
        <v>70</v>
      </c>
      <c r="C103" s="78">
        <f>C102</f>
        <v>210082060</v>
      </c>
      <c r="D103" s="77" t="s">
        <v>68</v>
      </c>
      <c r="E103" s="77"/>
      <c r="F103" s="75">
        <f t="shared" si="16"/>
        <v>0</v>
      </c>
      <c r="G103" s="75">
        <f t="shared" si="16"/>
        <v>0</v>
      </c>
      <c r="H103" s="75">
        <f t="shared" si="16"/>
        <v>0</v>
      </c>
    </row>
    <row r="104" spans="1:8" ht="18.75" customHeight="1" hidden="1">
      <c r="A104" s="76">
        <v>93</v>
      </c>
      <c r="B104" s="89" t="s">
        <v>71</v>
      </c>
      <c r="C104" s="78">
        <f>C103</f>
        <v>210082060</v>
      </c>
      <c r="D104" s="77" t="s">
        <v>67</v>
      </c>
      <c r="E104" s="77"/>
      <c r="F104" s="75">
        <f t="shared" si="16"/>
        <v>0</v>
      </c>
      <c r="G104" s="75">
        <f t="shared" si="16"/>
        <v>0</v>
      </c>
      <c r="H104" s="75">
        <f t="shared" si="16"/>
        <v>0</v>
      </c>
    </row>
    <row r="105" spans="1:8" ht="16.5" customHeight="1" hidden="1">
      <c r="A105" s="76">
        <v>94</v>
      </c>
      <c r="B105" s="89" t="s">
        <v>20</v>
      </c>
      <c r="C105" s="78">
        <f>C104</f>
        <v>210082060</v>
      </c>
      <c r="D105" s="77" t="s">
        <v>67</v>
      </c>
      <c r="E105" s="77" t="s">
        <v>12</v>
      </c>
      <c r="F105" s="75">
        <f t="shared" si="16"/>
        <v>0</v>
      </c>
      <c r="G105" s="75">
        <f t="shared" si="16"/>
        <v>0</v>
      </c>
      <c r="H105" s="75">
        <f t="shared" si="16"/>
        <v>0</v>
      </c>
    </row>
    <row r="106" spans="1:8" ht="16.5" customHeight="1" hidden="1">
      <c r="A106" s="76">
        <v>95</v>
      </c>
      <c r="B106" s="89" t="s">
        <v>5</v>
      </c>
      <c r="C106" s="78">
        <f>C105</f>
        <v>210082060</v>
      </c>
      <c r="D106" s="77" t="s">
        <v>67</v>
      </c>
      <c r="E106" s="77" t="s">
        <v>13</v>
      </c>
      <c r="F106" s="75">
        <v>0</v>
      </c>
      <c r="G106" s="75">
        <v>0</v>
      </c>
      <c r="H106" s="75">
        <f>G106</f>
        <v>0</v>
      </c>
    </row>
    <row r="107" spans="1:8" ht="29.25" customHeight="1">
      <c r="A107" s="76">
        <v>96</v>
      </c>
      <c r="B107" s="89" t="s">
        <v>56</v>
      </c>
      <c r="C107" s="78">
        <f>C108</f>
        <v>220082060</v>
      </c>
      <c r="D107" s="77" t="s">
        <v>57</v>
      </c>
      <c r="E107" s="77"/>
      <c r="F107" s="75">
        <f aca="true" t="shared" si="17" ref="F107:H109">F108</f>
        <v>46794</v>
      </c>
      <c r="G107" s="75">
        <f t="shared" si="17"/>
        <v>0</v>
      </c>
      <c r="H107" s="75">
        <f t="shared" si="17"/>
        <v>0</v>
      </c>
    </row>
    <row r="108" spans="1:8" ht="41.25" customHeight="1">
      <c r="A108" s="76">
        <v>97</v>
      </c>
      <c r="B108" s="89" t="s">
        <v>58</v>
      </c>
      <c r="C108" s="78">
        <f>C109</f>
        <v>220082060</v>
      </c>
      <c r="D108" s="77" t="s">
        <v>59</v>
      </c>
      <c r="E108" s="77"/>
      <c r="F108" s="75">
        <f t="shared" si="17"/>
        <v>46794</v>
      </c>
      <c r="G108" s="75">
        <f t="shared" si="17"/>
        <v>0</v>
      </c>
      <c r="H108" s="75">
        <f t="shared" si="17"/>
        <v>0</v>
      </c>
    </row>
    <row r="109" spans="1:8" ht="16.5" customHeight="1">
      <c r="A109" s="76">
        <v>98</v>
      </c>
      <c r="B109" s="89" t="s">
        <v>64</v>
      </c>
      <c r="C109" s="78">
        <f>C110</f>
        <v>220082060</v>
      </c>
      <c r="D109" s="77" t="s">
        <v>59</v>
      </c>
      <c r="E109" s="77" t="s">
        <v>183</v>
      </c>
      <c r="F109" s="75">
        <f t="shared" si="17"/>
        <v>46794</v>
      </c>
      <c r="G109" s="75">
        <f t="shared" si="17"/>
        <v>0</v>
      </c>
      <c r="H109" s="75">
        <f t="shared" si="17"/>
        <v>0</v>
      </c>
    </row>
    <row r="110" spans="1:8" ht="16.5" customHeight="1">
      <c r="A110" s="76">
        <v>99</v>
      </c>
      <c r="B110" s="89" t="s">
        <v>65</v>
      </c>
      <c r="C110" s="78">
        <v>220082060</v>
      </c>
      <c r="D110" s="77" t="s">
        <v>59</v>
      </c>
      <c r="E110" s="77" t="s">
        <v>184</v>
      </c>
      <c r="F110" s="75">
        <f>'прил 6 ведом'!G142</f>
        <v>46794</v>
      </c>
      <c r="G110" s="75">
        <v>0</v>
      </c>
      <c r="H110" s="75">
        <v>0</v>
      </c>
    </row>
    <row r="111" spans="1:8" ht="28.5" customHeight="1">
      <c r="A111" s="76">
        <v>100</v>
      </c>
      <c r="B111" s="89" t="s">
        <v>40</v>
      </c>
      <c r="C111" s="78">
        <v>8100000000</v>
      </c>
      <c r="D111" s="76"/>
      <c r="E111" s="77"/>
      <c r="F111" s="75">
        <f>F112</f>
        <v>3320240.7</v>
      </c>
      <c r="G111" s="75">
        <f>G112</f>
        <v>3032608.7</v>
      </c>
      <c r="H111" s="75">
        <f>H112</f>
        <v>2958613</v>
      </c>
    </row>
    <row r="112" spans="1:8" ht="30.75" customHeight="1">
      <c r="A112" s="76">
        <v>101</v>
      </c>
      <c r="B112" s="89" t="s">
        <v>44</v>
      </c>
      <c r="C112" s="78">
        <v>8110000000</v>
      </c>
      <c r="D112" s="76"/>
      <c r="E112" s="77"/>
      <c r="F112" s="75">
        <f>F127+F137+F113+F122+F132</f>
        <v>3320240.7</v>
      </c>
      <c r="G112" s="75">
        <f>G127+G137+G113+G122</f>
        <v>3032608.7</v>
      </c>
      <c r="H112" s="75">
        <f>H127+H137+H113+H122</f>
        <v>2958613</v>
      </c>
    </row>
    <row r="113" spans="1:8" ht="90" customHeight="1">
      <c r="A113" s="76">
        <v>102</v>
      </c>
      <c r="B113" s="89" t="s">
        <v>28</v>
      </c>
      <c r="C113" s="78">
        <v>8110051180</v>
      </c>
      <c r="D113" s="77"/>
      <c r="E113" s="77"/>
      <c r="F113" s="75">
        <f>F114+F118</f>
        <v>107929</v>
      </c>
      <c r="G113" s="75">
        <f>G114+G118</f>
        <v>108590</v>
      </c>
      <c r="H113" s="75">
        <f>H114+H118</f>
        <v>111598</v>
      </c>
    </row>
    <row r="114" spans="1:8" ht="30.75" customHeight="1">
      <c r="A114" s="76">
        <v>103</v>
      </c>
      <c r="B114" s="89" t="s">
        <v>249</v>
      </c>
      <c r="C114" s="78">
        <v>8110051180</v>
      </c>
      <c r="D114" s="77" t="s">
        <v>105</v>
      </c>
      <c r="E114" s="77"/>
      <c r="F114" s="75">
        <f aca="true" t="shared" si="18" ref="F114:H116">F115</f>
        <v>75740.9</v>
      </c>
      <c r="G114" s="75">
        <f t="shared" si="18"/>
        <v>75169.9</v>
      </c>
      <c r="H114" s="75">
        <f t="shared" si="18"/>
        <v>79906</v>
      </c>
    </row>
    <row r="115" spans="1:8" ht="30.75" customHeight="1">
      <c r="A115" s="76">
        <v>104</v>
      </c>
      <c r="B115" s="89" t="s">
        <v>39</v>
      </c>
      <c r="C115" s="78">
        <v>8110051180</v>
      </c>
      <c r="D115" s="77" t="s">
        <v>55</v>
      </c>
      <c r="E115" s="77"/>
      <c r="F115" s="75">
        <f t="shared" si="18"/>
        <v>75740.9</v>
      </c>
      <c r="G115" s="75">
        <f t="shared" si="18"/>
        <v>75169.9</v>
      </c>
      <c r="H115" s="75">
        <f t="shared" si="18"/>
        <v>79906</v>
      </c>
    </row>
    <row r="116" spans="1:8" ht="18" customHeight="1">
      <c r="A116" s="76">
        <v>105</v>
      </c>
      <c r="B116" s="89" t="s">
        <v>175</v>
      </c>
      <c r="C116" s="78">
        <v>8110051180</v>
      </c>
      <c r="D116" s="77" t="s">
        <v>55</v>
      </c>
      <c r="E116" s="77" t="s">
        <v>177</v>
      </c>
      <c r="F116" s="75">
        <f t="shared" si="18"/>
        <v>75740.9</v>
      </c>
      <c r="G116" s="75">
        <f t="shared" si="18"/>
        <v>75169.9</v>
      </c>
      <c r="H116" s="75">
        <f t="shared" si="18"/>
        <v>79906</v>
      </c>
    </row>
    <row r="117" spans="1:8" ht="18.75" customHeight="1">
      <c r="A117" s="76">
        <v>106</v>
      </c>
      <c r="B117" s="89" t="s">
        <v>176</v>
      </c>
      <c r="C117" s="78">
        <v>8110051180</v>
      </c>
      <c r="D117" s="77" t="s">
        <v>55</v>
      </c>
      <c r="E117" s="77" t="s">
        <v>178</v>
      </c>
      <c r="F117" s="75">
        <f>'прил 6 ведом'!G60</f>
        <v>75740.9</v>
      </c>
      <c r="G117" s="75">
        <f>'прил 6 ведом'!H60</f>
        <v>75169.9</v>
      </c>
      <c r="H117" s="75">
        <f>'прил 6 ведом'!I60</f>
        <v>79906</v>
      </c>
    </row>
    <row r="118" spans="1:8" ht="30.75" customHeight="1">
      <c r="A118" s="76">
        <v>107</v>
      </c>
      <c r="B118" s="89" t="s">
        <v>56</v>
      </c>
      <c r="C118" s="78">
        <v>8110051180</v>
      </c>
      <c r="D118" s="77" t="s">
        <v>57</v>
      </c>
      <c r="E118" s="77"/>
      <c r="F118" s="75">
        <f aca="true" t="shared" si="19" ref="F118:H120">F119</f>
        <v>32188.1</v>
      </c>
      <c r="G118" s="75">
        <f t="shared" si="19"/>
        <v>33420.1</v>
      </c>
      <c r="H118" s="75">
        <f t="shared" si="19"/>
        <v>31692</v>
      </c>
    </row>
    <row r="119" spans="1:8" ht="30.75" customHeight="1">
      <c r="A119" s="76">
        <v>108</v>
      </c>
      <c r="B119" s="89" t="s">
        <v>58</v>
      </c>
      <c r="C119" s="78">
        <v>8110051180</v>
      </c>
      <c r="D119" s="77" t="s">
        <v>59</v>
      </c>
      <c r="E119" s="77"/>
      <c r="F119" s="75">
        <f t="shared" si="19"/>
        <v>32188.1</v>
      </c>
      <c r="G119" s="75">
        <f t="shared" si="19"/>
        <v>33420.1</v>
      </c>
      <c r="H119" s="75">
        <f t="shared" si="19"/>
        <v>31692</v>
      </c>
    </row>
    <row r="120" spans="1:8" ht="16.5" customHeight="1">
      <c r="A120" s="76">
        <v>109</v>
      </c>
      <c r="B120" s="89" t="s">
        <v>175</v>
      </c>
      <c r="C120" s="78">
        <v>8110051180</v>
      </c>
      <c r="D120" s="77" t="s">
        <v>59</v>
      </c>
      <c r="E120" s="77" t="s">
        <v>177</v>
      </c>
      <c r="F120" s="75">
        <f t="shared" si="19"/>
        <v>32188.1</v>
      </c>
      <c r="G120" s="75">
        <f t="shared" si="19"/>
        <v>33420.1</v>
      </c>
      <c r="H120" s="75">
        <f t="shared" si="19"/>
        <v>31692</v>
      </c>
    </row>
    <row r="121" spans="1:8" ht="30" customHeight="1">
      <c r="A121" s="76">
        <v>110</v>
      </c>
      <c r="B121" s="89" t="s">
        <v>176</v>
      </c>
      <c r="C121" s="78">
        <v>8110051180</v>
      </c>
      <c r="D121" s="77" t="s">
        <v>59</v>
      </c>
      <c r="E121" s="77" t="s">
        <v>178</v>
      </c>
      <c r="F121" s="75">
        <f>'прил 6 ведом'!G61</f>
        <v>32188.1</v>
      </c>
      <c r="G121" s="75">
        <f>'прил 6 ведом'!H62</f>
        <v>33420.1</v>
      </c>
      <c r="H121" s="75">
        <f>'прил 6 ведом'!I62</f>
        <v>31692</v>
      </c>
    </row>
    <row r="122" spans="1:8" ht="102" customHeight="1">
      <c r="A122" s="76">
        <v>111</v>
      </c>
      <c r="B122" s="89" t="s">
        <v>45</v>
      </c>
      <c r="C122" s="78">
        <v>8110075140</v>
      </c>
      <c r="D122" s="77"/>
      <c r="E122" s="77"/>
      <c r="F122" s="75">
        <f aca="true" t="shared" si="20" ref="F122:H125">F123</f>
        <v>5325</v>
      </c>
      <c r="G122" s="75">
        <f t="shared" si="20"/>
        <v>5325</v>
      </c>
      <c r="H122" s="75">
        <f t="shared" si="20"/>
        <v>5325</v>
      </c>
    </row>
    <row r="123" spans="1:8" ht="32.25" customHeight="1">
      <c r="A123" s="76">
        <v>112</v>
      </c>
      <c r="B123" s="89" t="s">
        <v>56</v>
      </c>
      <c r="C123" s="78">
        <v>8110075140</v>
      </c>
      <c r="D123" s="77" t="s">
        <v>57</v>
      </c>
      <c r="E123" s="77"/>
      <c r="F123" s="75">
        <f t="shared" si="20"/>
        <v>5325</v>
      </c>
      <c r="G123" s="75">
        <f t="shared" si="20"/>
        <v>5325</v>
      </c>
      <c r="H123" s="75">
        <f t="shared" si="20"/>
        <v>5325</v>
      </c>
    </row>
    <row r="124" spans="1:8" ht="39" customHeight="1">
      <c r="A124" s="76">
        <v>113</v>
      </c>
      <c r="B124" s="89" t="s">
        <v>58</v>
      </c>
      <c r="C124" s="78">
        <v>8110075140</v>
      </c>
      <c r="D124" s="77" t="s">
        <v>59</v>
      </c>
      <c r="E124" s="77"/>
      <c r="F124" s="75">
        <f t="shared" si="20"/>
        <v>5325</v>
      </c>
      <c r="G124" s="75">
        <f t="shared" si="20"/>
        <v>5325</v>
      </c>
      <c r="H124" s="75">
        <f t="shared" si="20"/>
        <v>5325</v>
      </c>
    </row>
    <row r="125" spans="1:8" ht="16.5" customHeight="1">
      <c r="A125" s="76">
        <v>114</v>
      </c>
      <c r="B125" s="89" t="s">
        <v>165</v>
      </c>
      <c r="C125" s="78">
        <v>8110075140</v>
      </c>
      <c r="D125" s="77" t="s">
        <v>59</v>
      </c>
      <c r="E125" s="77" t="s">
        <v>7</v>
      </c>
      <c r="F125" s="75">
        <f t="shared" si="20"/>
        <v>5325</v>
      </c>
      <c r="G125" s="75">
        <f t="shared" si="20"/>
        <v>5325</v>
      </c>
      <c r="H125" s="75">
        <f t="shared" si="20"/>
        <v>5325</v>
      </c>
    </row>
    <row r="126" spans="1:8" ht="20.25" customHeight="1">
      <c r="A126" s="76">
        <v>115</v>
      </c>
      <c r="B126" s="89" t="s">
        <v>174</v>
      </c>
      <c r="C126" s="78">
        <v>8110075140</v>
      </c>
      <c r="D126" s="77" t="s">
        <v>59</v>
      </c>
      <c r="E126" s="77" t="s">
        <v>173</v>
      </c>
      <c r="F126" s="75">
        <v>5325</v>
      </c>
      <c r="G126" s="75">
        <v>5325</v>
      </c>
      <c r="H126" s="75">
        <v>5325</v>
      </c>
    </row>
    <row r="127" spans="1:8" ht="80.25" customHeight="1">
      <c r="A127" s="76">
        <v>116</v>
      </c>
      <c r="B127" s="89" t="s">
        <v>145</v>
      </c>
      <c r="C127" s="78">
        <v>8110080050</v>
      </c>
      <c r="D127" s="77"/>
      <c r="E127" s="77"/>
      <c r="F127" s="75">
        <f aca="true" t="shared" si="21" ref="F127:H130">F128</f>
        <v>1000</v>
      </c>
      <c r="G127" s="75">
        <f t="shared" si="21"/>
        <v>1000</v>
      </c>
      <c r="H127" s="75">
        <f t="shared" si="21"/>
        <v>1000</v>
      </c>
    </row>
    <row r="128" spans="1:8" ht="16.5" customHeight="1">
      <c r="A128" s="76">
        <v>117</v>
      </c>
      <c r="B128" s="89" t="s">
        <v>42</v>
      </c>
      <c r="C128" s="78">
        <v>8110080050</v>
      </c>
      <c r="D128" s="77" t="s">
        <v>43</v>
      </c>
      <c r="E128" s="77"/>
      <c r="F128" s="75">
        <f t="shared" si="21"/>
        <v>1000</v>
      </c>
      <c r="G128" s="75">
        <f t="shared" si="21"/>
        <v>1000</v>
      </c>
      <c r="H128" s="75">
        <f t="shared" si="21"/>
        <v>1000</v>
      </c>
    </row>
    <row r="129" spans="1:8" ht="18" customHeight="1">
      <c r="A129" s="76">
        <v>118</v>
      </c>
      <c r="B129" s="89" t="s">
        <v>104</v>
      </c>
      <c r="C129" s="78">
        <v>8110080050</v>
      </c>
      <c r="D129" s="77" t="s">
        <v>103</v>
      </c>
      <c r="E129" s="77"/>
      <c r="F129" s="75">
        <f t="shared" si="21"/>
        <v>1000</v>
      </c>
      <c r="G129" s="75">
        <f t="shared" si="21"/>
        <v>1000</v>
      </c>
      <c r="H129" s="75">
        <f t="shared" si="21"/>
        <v>1000</v>
      </c>
    </row>
    <row r="130" spans="1:8" ht="16.5" customHeight="1">
      <c r="A130" s="76">
        <v>119</v>
      </c>
      <c r="B130" s="89" t="s">
        <v>165</v>
      </c>
      <c r="C130" s="78">
        <v>8110080050</v>
      </c>
      <c r="D130" s="77" t="s">
        <v>103</v>
      </c>
      <c r="E130" s="77" t="s">
        <v>7</v>
      </c>
      <c r="F130" s="75">
        <f t="shared" si="21"/>
        <v>1000</v>
      </c>
      <c r="G130" s="75">
        <f t="shared" si="21"/>
        <v>1000</v>
      </c>
      <c r="H130" s="75">
        <f t="shared" si="21"/>
        <v>1000</v>
      </c>
    </row>
    <row r="131" spans="1:8" ht="17.25" customHeight="1">
      <c r="A131" s="76">
        <v>120</v>
      </c>
      <c r="B131" s="89" t="s">
        <v>104</v>
      </c>
      <c r="C131" s="78">
        <v>8110080050</v>
      </c>
      <c r="D131" s="76">
        <v>870</v>
      </c>
      <c r="E131" s="77" t="s">
        <v>19</v>
      </c>
      <c r="F131" s="75">
        <v>1000</v>
      </c>
      <c r="G131" s="75">
        <v>1000</v>
      </c>
      <c r="H131" s="75">
        <v>1000</v>
      </c>
    </row>
    <row r="132" spans="1:8" ht="81.75" customHeight="1">
      <c r="A132" s="76">
        <v>121</v>
      </c>
      <c r="B132" s="89" t="str">
        <f>'прил 6 ведом'!B23</f>
        <v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v>
      </c>
      <c r="C132" s="78">
        <f>C133</f>
        <v>8110010490</v>
      </c>
      <c r="D132" s="76"/>
      <c r="E132" s="77"/>
      <c r="F132" s="75">
        <f>F133</f>
        <v>55778</v>
      </c>
      <c r="G132" s="75">
        <v>0</v>
      </c>
      <c r="H132" s="75">
        <v>0</v>
      </c>
    </row>
    <row r="133" spans="1:8" ht="96" customHeight="1">
      <c r="A133" s="76">
        <v>122</v>
      </c>
      <c r="B133" s="89" t="str">
        <f>'прил 6 ведом'!B24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отделтьных органов местного самоуправления.</v>
      </c>
      <c r="C133" s="78">
        <f>C134</f>
        <v>8110010490</v>
      </c>
      <c r="D133" s="76">
        <v>120</v>
      </c>
      <c r="E133" s="77"/>
      <c r="F133" s="75">
        <f>F134</f>
        <v>55778</v>
      </c>
      <c r="G133" s="75">
        <v>0</v>
      </c>
      <c r="H133" s="75">
        <v>0</v>
      </c>
    </row>
    <row r="134" spans="1:8" ht="17.25" customHeight="1">
      <c r="A134" s="76">
        <v>123</v>
      </c>
      <c r="B134" s="89" t="s">
        <v>39</v>
      </c>
      <c r="C134" s="78">
        <v>8110010490</v>
      </c>
      <c r="D134" s="76">
        <v>120</v>
      </c>
      <c r="E134" s="77"/>
      <c r="F134" s="75">
        <f>'прил 6 ведом'!G25</f>
        <v>55778</v>
      </c>
      <c r="G134" s="75">
        <v>0</v>
      </c>
      <c r="H134" s="75">
        <v>0</v>
      </c>
    </row>
    <row r="135" spans="1:8" ht="17.25" customHeight="1">
      <c r="A135" s="76">
        <v>124</v>
      </c>
      <c r="B135" s="89" t="s">
        <v>165</v>
      </c>
      <c r="C135" s="78">
        <f>C134</f>
        <v>8110010490</v>
      </c>
      <c r="D135" s="76">
        <v>120</v>
      </c>
      <c r="E135" s="77" t="s">
        <v>7</v>
      </c>
      <c r="F135" s="75">
        <v>55778</v>
      </c>
      <c r="G135" s="75">
        <v>0</v>
      </c>
      <c r="H135" s="75">
        <v>0</v>
      </c>
    </row>
    <row r="136" spans="1:8" ht="72" customHeight="1">
      <c r="A136" s="76">
        <v>125</v>
      </c>
      <c r="B136" s="89" t="s">
        <v>167</v>
      </c>
      <c r="C136" s="78">
        <f>C135</f>
        <v>8110010490</v>
      </c>
      <c r="D136" s="76">
        <v>120</v>
      </c>
      <c r="E136" s="77" t="s">
        <v>9</v>
      </c>
      <c r="F136" s="75">
        <v>55778</v>
      </c>
      <c r="G136" s="75">
        <v>0</v>
      </c>
      <c r="H136" s="75">
        <v>0</v>
      </c>
    </row>
    <row r="137" spans="1:8" ht="71.25" customHeight="1">
      <c r="A137" s="76">
        <v>126</v>
      </c>
      <c r="B137" s="89" t="s">
        <v>41</v>
      </c>
      <c r="C137" s="78">
        <v>8110080210</v>
      </c>
      <c r="D137" s="76"/>
      <c r="E137" s="77"/>
      <c r="F137" s="75">
        <f>F138+F142+F146</f>
        <v>3150208.7</v>
      </c>
      <c r="G137" s="75">
        <f>G138+G142+G146</f>
        <v>2917693.7</v>
      </c>
      <c r="H137" s="75">
        <f>H138+H142+H146</f>
        <v>2840690</v>
      </c>
    </row>
    <row r="138" spans="1:8" ht="80.25" customHeight="1">
      <c r="A138" s="76">
        <v>127</v>
      </c>
      <c r="B138" s="89" t="s">
        <v>249</v>
      </c>
      <c r="C138" s="78">
        <v>8110080210</v>
      </c>
      <c r="D138" s="76">
        <v>100</v>
      </c>
      <c r="E138" s="77"/>
      <c r="F138" s="75">
        <f aca="true" t="shared" si="22" ref="F138:H140">F139</f>
        <v>2836110</v>
      </c>
      <c r="G138" s="75">
        <f t="shared" si="22"/>
        <v>2836110</v>
      </c>
      <c r="H138" s="75">
        <f t="shared" si="22"/>
        <v>2836110</v>
      </c>
    </row>
    <row r="139" spans="1:8" ht="40.5" customHeight="1">
      <c r="A139" s="76">
        <v>128</v>
      </c>
      <c r="B139" s="89" t="s">
        <v>39</v>
      </c>
      <c r="C139" s="78">
        <v>8110080210</v>
      </c>
      <c r="D139" s="76">
        <v>120</v>
      </c>
      <c r="E139" s="77"/>
      <c r="F139" s="75">
        <f>F140</f>
        <v>2836110</v>
      </c>
      <c r="G139" s="75">
        <f>G140</f>
        <v>2836110</v>
      </c>
      <c r="H139" s="75">
        <f>H140</f>
        <v>2836110</v>
      </c>
    </row>
    <row r="140" spans="1:8" ht="14.25" customHeight="1">
      <c r="A140" s="76">
        <v>129</v>
      </c>
      <c r="B140" s="89" t="s">
        <v>165</v>
      </c>
      <c r="C140" s="78">
        <v>8110080210</v>
      </c>
      <c r="D140" s="76">
        <v>120</v>
      </c>
      <c r="E140" s="77" t="s">
        <v>7</v>
      </c>
      <c r="F140" s="75">
        <f t="shared" si="22"/>
        <v>2836110</v>
      </c>
      <c r="G140" s="75">
        <f>G141</f>
        <v>2836110</v>
      </c>
      <c r="H140" s="75">
        <f>H141</f>
        <v>2836110</v>
      </c>
    </row>
    <row r="141" spans="1:8" ht="78" customHeight="1">
      <c r="A141" s="76">
        <v>130</v>
      </c>
      <c r="B141" s="89" t="s">
        <v>167</v>
      </c>
      <c r="C141" s="78">
        <v>8110080210</v>
      </c>
      <c r="D141" s="76">
        <v>120</v>
      </c>
      <c r="E141" s="77" t="s">
        <v>9</v>
      </c>
      <c r="F141" s="75">
        <f>'прил 6 ведом'!G28</f>
        <v>2836110</v>
      </c>
      <c r="G141" s="75">
        <f>F141</f>
        <v>2836110</v>
      </c>
      <c r="H141" s="75">
        <f>G141</f>
        <v>2836110</v>
      </c>
    </row>
    <row r="142" spans="1:8" ht="29.25" customHeight="1">
      <c r="A142" s="76">
        <v>131</v>
      </c>
      <c r="B142" s="89" t="s">
        <v>56</v>
      </c>
      <c r="C142" s="78">
        <v>8110080210</v>
      </c>
      <c r="D142" s="76">
        <v>200</v>
      </c>
      <c r="E142" s="77"/>
      <c r="F142" s="75">
        <f aca="true" t="shared" si="23" ref="F142:H144">F143</f>
        <v>309518.7</v>
      </c>
      <c r="G142" s="75">
        <f t="shared" si="23"/>
        <v>77003.7</v>
      </c>
      <c r="H142" s="75">
        <f t="shared" si="23"/>
        <v>0</v>
      </c>
    </row>
    <row r="143" spans="1:8" ht="38.25">
      <c r="A143" s="76">
        <v>132</v>
      </c>
      <c r="B143" s="89" t="s">
        <v>58</v>
      </c>
      <c r="C143" s="78">
        <v>8110080210</v>
      </c>
      <c r="D143" s="76">
        <v>240</v>
      </c>
      <c r="E143" s="77"/>
      <c r="F143" s="75">
        <f t="shared" si="23"/>
        <v>309518.7</v>
      </c>
      <c r="G143" s="75">
        <f t="shared" si="23"/>
        <v>77003.7</v>
      </c>
      <c r="H143" s="75">
        <f t="shared" si="23"/>
        <v>0</v>
      </c>
    </row>
    <row r="144" spans="1:8" ht="12.75">
      <c r="A144" s="76">
        <v>133</v>
      </c>
      <c r="B144" s="89" t="s">
        <v>165</v>
      </c>
      <c r="C144" s="78">
        <v>8110080210</v>
      </c>
      <c r="D144" s="76">
        <v>240</v>
      </c>
      <c r="E144" s="77" t="s">
        <v>7</v>
      </c>
      <c r="F144" s="115">
        <f t="shared" si="23"/>
        <v>309518.7</v>
      </c>
      <c r="G144" s="115">
        <f t="shared" si="23"/>
        <v>77003.7</v>
      </c>
      <c r="H144" s="115">
        <f t="shared" si="23"/>
        <v>0</v>
      </c>
    </row>
    <row r="145" spans="1:8" ht="78.75" customHeight="1">
      <c r="A145" s="76">
        <v>134</v>
      </c>
      <c r="B145" s="89" t="s">
        <v>167</v>
      </c>
      <c r="C145" s="78">
        <v>8110080210</v>
      </c>
      <c r="D145" s="76">
        <v>240</v>
      </c>
      <c r="E145" s="77" t="s">
        <v>9</v>
      </c>
      <c r="F145" s="75">
        <v>309518.7</v>
      </c>
      <c r="G145" s="75">
        <f>'прил 6 ведом'!H30</f>
        <v>77003.7</v>
      </c>
      <c r="H145" s="75">
        <v>0</v>
      </c>
    </row>
    <row r="146" spans="1:8" ht="12.75">
      <c r="A146" s="76">
        <v>135</v>
      </c>
      <c r="B146" s="89" t="s">
        <v>42</v>
      </c>
      <c r="C146" s="78">
        <v>8110080210</v>
      </c>
      <c r="D146" s="76">
        <v>800</v>
      </c>
      <c r="E146" s="77"/>
      <c r="F146" s="75">
        <f aca="true" t="shared" si="24" ref="F146:H147">F147</f>
        <v>4580</v>
      </c>
      <c r="G146" s="75">
        <f t="shared" si="24"/>
        <v>4580</v>
      </c>
      <c r="H146" s="75">
        <f t="shared" si="24"/>
        <v>4580</v>
      </c>
    </row>
    <row r="147" spans="1:8" ht="15.75" customHeight="1">
      <c r="A147" s="76">
        <v>136</v>
      </c>
      <c r="B147" s="89" t="s">
        <v>106</v>
      </c>
      <c r="C147" s="78">
        <v>8110080210</v>
      </c>
      <c r="D147" s="76">
        <v>850</v>
      </c>
      <c r="E147" s="77"/>
      <c r="F147" s="75">
        <f t="shared" si="24"/>
        <v>4580</v>
      </c>
      <c r="G147" s="75">
        <f t="shared" si="24"/>
        <v>4580</v>
      </c>
      <c r="H147" s="75">
        <f t="shared" si="24"/>
        <v>4580</v>
      </c>
    </row>
    <row r="148" spans="1:8" ht="12.75">
      <c r="A148" s="76">
        <v>137</v>
      </c>
      <c r="B148" s="89" t="s">
        <v>165</v>
      </c>
      <c r="C148" s="78">
        <v>8110080210</v>
      </c>
      <c r="D148" s="76">
        <v>850</v>
      </c>
      <c r="E148" s="77" t="s">
        <v>7</v>
      </c>
      <c r="F148" s="75">
        <f>F149</f>
        <v>4580</v>
      </c>
      <c r="G148" s="75">
        <f>G149</f>
        <v>4580</v>
      </c>
      <c r="H148" s="75">
        <f>H149</f>
        <v>4580</v>
      </c>
    </row>
    <row r="149" spans="1:8" ht="81" customHeight="1">
      <c r="A149" s="76">
        <v>138</v>
      </c>
      <c r="B149" s="89" t="s">
        <v>167</v>
      </c>
      <c r="C149" s="78">
        <v>8110080210</v>
      </c>
      <c r="D149" s="76">
        <v>850</v>
      </c>
      <c r="E149" s="77" t="s">
        <v>9</v>
      </c>
      <c r="F149" s="75">
        <v>4580</v>
      </c>
      <c r="G149" s="75">
        <v>4580</v>
      </c>
      <c r="H149" s="75">
        <v>4580</v>
      </c>
    </row>
    <row r="150" spans="1:8" ht="97.5" customHeight="1" hidden="1">
      <c r="A150" s="76">
        <v>139</v>
      </c>
      <c r="B150" s="89" t="s">
        <v>46</v>
      </c>
      <c r="C150" s="78">
        <v>8110080850</v>
      </c>
      <c r="D150" s="76"/>
      <c r="E150" s="77"/>
      <c r="F150" s="75">
        <f aca="true" t="shared" si="25" ref="F150:H153">F151</f>
        <v>0</v>
      </c>
      <c r="G150" s="75">
        <f t="shared" si="25"/>
        <v>0</v>
      </c>
      <c r="H150" s="75">
        <f t="shared" si="25"/>
        <v>0</v>
      </c>
    </row>
    <row r="151" spans="1:8" ht="30" customHeight="1" hidden="1">
      <c r="A151" s="76">
        <v>140</v>
      </c>
      <c r="B151" s="89" t="s">
        <v>56</v>
      </c>
      <c r="C151" s="78">
        <v>8110080850</v>
      </c>
      <c r="D151" s="76">
        <v>200</v>
      </c>
      <c r="E151" s="77"/>
      <c r="F151" s="75">
        <f t="shared" si="25"/>
        <v>0</v>
      </c>
      <c r="G151" s="75">
        <f t="shared" si="25"/>
        <v>0</v>
      </c>
      <c r="H151" s="75">
        <f t="shared" si="25"/>
        <v>0</v>
      </c>
    </row>
    <row r="152" spans="1:8" ht="42" customHeight="1" hidden="1">
      <c r="A152" s="76">
        <v>141</v>
      </c>
      <c r="B152" s="89" t="s">
        <v>58</v>
      </c>
      <c r="C152" s="78">
        <v>8110080850</v>
      </c>
      <c r="D152" s="76">
        <v>240</v>
      </c>
      <c r="E152" s="77"/>
      <c r="F152" s="75">
        <f t="shared" si="25"/>
        <v>0</v>
      </c>
      <c r="G152" s="75">
        <f t="shared" si="25"/>
        <v>0</v>
      </c>
      <c r="H152" s="75">
        <f t="shared" si="25"/>
        <v>0</v>
      </c>
    </row>
    <row r="153" spans="1:8" ht="18" customHeight="1" hidden="1">
      <c r="A153" s="76">
        <v>142</v>
      </c>
      <c r="B153" s="89" t="s">
        <v>165</v>
      </c>
      <c r="C153" s="78">
        <v>8110080850</v>
      </c>
      <c r="D153" s="76">
        <v>240</v>
      </c>
      <c r="E153" s="77" t="s">
        <v>7</v>
      </c>
      <c r="F153" s="75">
        <f t="shared" si="25"/>
        <v>0</v>
      </c>
      <c r="G153" s="75">
        <f t="shared" si="25"/>
        <v>0</v>
      </c>
      <c r="H153" s="75">
        <f t="shared" si="25"/>
        <v>0</v>
      </c>
    </row>
    <row r="154" spans="1:8" ht="17.25" customHeight="1" hidden="1">
      <c r="A154" s="76">
        <v>143</v>
      </c>
      <c r="B154" s="89" t="s">
        <v>174</v>
      </c>
      <c r="C154" s="78">
        <v>8110080850</v>
      </c>
      <c r="D154" s="76">
        <v>240</v>
      </c>
      <c r="E154" s="77" t="s">
        <v>173</v>
      </c>
      <c r="F154" s="75">
        <v>0</v>
      </c>
      <c r="G154" s="75">
        <v>0</v>
      </c>
      <c r="H154" s="75">
        <v>0</v>
      </c>
    </row>
    <row r="155" spans="1:8" ht="28.5" customHeight="1">
      <c r="A155" s="76">
        <v>144</v>
      </c>
      <c r="B155" s="89" t="s">
        <v>234</v>
      </c>
      <c r="C155" s="78">
        <v>8110080210</v>
      </c>
      <c r="D155" s="76"/>
      <c r="E155" s="77" t="s">
        <v>232</v>
      </c>
      <c r="F155" s="75">
        <f aca="true" t="shared" si="26" ref="F155:H156">F156</f>
        <v>0</v>
      </c>
      <c r="G155" s="75">
        <f t="shared" si="26"/>
        <v>0</v>
      </c>
      <c r="H155" s="75">
        <f t="shared" si="26"/>
        <v>0</v>
      </c>
    </row>
    <row r="156" spans="1:8" ht="15.75" customHeight="1">
      <c r="A156" s="76">
        <v>145</v>
      </c>
      <c r="B156" s="89" t="s">
        <v>42</v>
      </c>
      <c r="C156" s="78">
        <v>8110080210</v>
      </c>
      <c r="D156" s="76">
        <v>800</v>
      </c>
      <c r="E156" s="77" t="s">
        <v>232</v>
      </c>
      <c r="F156" s="75">
        <f t="shared" si="26"/>
        <v>0</v>
      </c>
      <c r="G156" s="75">
        <f t="shared" si="26"/>
        <v>0</v>
      </c>
      <c r="H156" s="75">
        <f t="shared" si="26"/>
        <v>0</v>
      </c>
    </row>
    <row r="157" spans="1:8" ht="14.25" customHeight="1">
      <c r="A157" s="76">
        <v>146</v>
      </c>
      <c r="B157" s="89" t="s">
        <v>238</v>
      </c>
      <c r="C157" s="78">
        <v>8110080210</v>
      </c>
      <c r="D157" s="76">
        <v>880</v>
      </c>
      <c r="E157" s="77" t="s">
        <v>232</v>
      </c>
      <c r="F157" s="75">
        <v>0</v>
      </c>
      <c r="G157" s="75">
        <v>0</v>
      </c>
      <c r="H157" s="75">
        <v>0</v>
      </c>
    </row>
    <row r="158" spans="1:8" ht="17.25" customHeight="1" hidden="1">
      <c r="A158" s="76">
        <v>147</v>
      </c>
      <c r="B158" s="89"/>
      <c r="C158" s="78"/>
      <c r="D158" s="76"/>
      <c r="E158" s="77"/>
      <c r="F158" s="75"/>
      <c r="G158" s="75"/>
      <c r="H158" s="75"/>
    </row>
    <row r="159" spans="1:8" ht="17.25" customHeight="1" hidden="1">
      <c r="A159" s="76">
        <v>148</v>
      </c>
      <c r="B159" s="89"/>
      <c r="C159" s="78"/>
      <c r="D159" s="76"/>
      <c r="E159" s="77"/>
      <c r="F159" s="75"/>
      <c r="G159" s="75"/>
      <c r="H159" s="75"/>
    </row>
    <row r="160" spans="1:8" ht="39" customHeight="1" hidden="1">
      <c r="A160" s="76">
        <v>149</v>
      </c>
      <c r="B160" s="89"/>
      <c r="C160" s="78"/>
      <c r="D160" s="76"/>
      <c r="E160" s="77"/>
      <c r="F160" s="75"/>
      <c r="G160" s="75"/>
      <c r="H160" s="75"/>
    </row>
    <row r="161" spans="1:8" ht="55.5" customHeight="1">
      <c r="A161" s="76">
        <v>150</v>
      </c>
      <c r="B161" s="89" t="s">
        <v>36</v>
      </c>
      <c r="C161" s="78">
        <v>9100000000</v>
      </c>
      <c r="D161" s="76"/>
      <c r="E161" s="77"/>
      <c r="F161" s="75">
        <f>F162</f>
        <v>766240</v>
      </c>
      <c r="G161" s="75">
        <f>G162</f>
        <v>766240</v>
      </c>
      <c r="H161" s="75">
        <f>H162</f>
        <v>766240</v>
      </c>
    </row>
    <row r="162" spans="1:8" ht="25.5">
      <c r="A162" s="76">
        <v>151</v>
      </c>
      <c r="B162" s="89" t="s">
        <v>37</v>
      </c>
      <c r="C162" s="78">
        <v>9110000000</v>
      </c>
      <c r="D162" s="76"/>
      <c r="E162" s="77"/>
      <c r="F162" s="75">
        <f>F165</f>
        <v>766240</v>
      </c>
      <c r="G162" s="75">
        <f>G165</f>
        <v>766240</v>
      </c>
      <c r="H162" s="75">
        <f>H165</f>
        <v>766240</v>
      </c>
    </row>
    <row r="163" spans="1:8" ht="90" customHeight="1">
      <c r="A163" s="76">
        <v>152</v>
      </c>
      <c r="B163" s="89" t="s">
        <v>38</v>
      </c>
      <c r="C163" s="78">
        <v>9110080210</v>
      </c>
      <c r="D163" s="76"/>
      <c r="E163" s="77"/>
      <c r="F163" s="75">
        <f aca="true" t="shared" si="27" ref="F163:H166">F164</f>
        <v>766240</v>
      </c>
      <c r="G163" s="75">
        <f t="shared" si="27"/>
        <v>766240</v>
      </c>
      <c r="H163" s="75">
        <f t="shared" si="27"/>
        <v>766240</v>
      </c>
    </row>
    <row r="164" spans="1:8" ht="83.25" customHeight="1">
      <c r="A164" s="76">
        <v>153</v>
      </c>
      <c r="B164" s="89" t="s">
        <v>249</v>
      </c>
      <c r="C164" s="78">
        <v>9110080210</v>
      </c>
      <c r="D164" s="76">
        <v>100</v>
      </c>
      <c r="E164" s="77"/>
      <c r="F164" s="75">
        <f t="shared" si="27"/>
        <v>766240</v>
      </c>
      <c r="G164" s="75">
        <f t="shared" si="27"/>
        <v>766240</v>
      </c>
      <c r="H164" s="75">
        <f t="shared" si="27"/>
        <v>766240</v>
      </c>
    </row>
    <row r="165" spans="1:8" ht="38.25">
      <c r="A165" s="76">
        <v>154</v>
      </c>
      <c r="B165" s="89" t="s">
        <v>39</v>
      </c>
      <c r="C165" s="78">
        <v>9110080210</v>
      </c>
      <c r="D165" s="76">
        <v>120</v>
      </c>
      <c r="E165" s="77"/>
      <c r="F165" s="75">
        <f t="shared" si="27"/>
        <v>766240</v>
      </c>
      <c r="G165" s="75">
        <f t="shared" si="27"/>
        <v>766240</v>
      </c>
      <c r="H165" s="75">
        <f t="shared" si="27"/>
        <v>766240</v>
      </c>
    </row>
    <row r="166" spans="1:8" ht="12.75">
      <c r="A166" s="76">
        <v>155</v>
      </c>
      <c r="B166" s="89" t="s">
        <v>165</v>
      </c>
      <c r="C166" s="78">
        <v>9110080210</v>
      </c>
      <c r="D166" s="76">
        <v>120</v>
      </c>
      <c r="E166" s="77" t="s">
        <v>7</v>
      </c>
      <c r="F166" s="75">
        <f t="shared" si="27"/>
        <v>766240</v>
      </c>
      <c r="G166" s="75">
        <f t="shared" si="27"/>
        <v>766240</v>
      </c>
      <c r="H166" s="75">
        <f t="shared" si="27"/>
        <v>766240</v>
      </c>
    </row>
    <row r="167" spans="1:8" ht="54.75" customHeight="1">
      <c r="A167" s="76">
        <v>156</v>
      </c>
      <c r="B167" s="89" t="s">
        <v>15</v>
      </c>
      <c r="C167" s="78">
        <v>9110080210</v>
      </c>
      <c r="D167" s="76">
        <v>120</v>
      </c>
      <c r="E167" s="77" t="s">
        <v>8</v>
      </c>
      <c r="F167" s="75">
        <f>'прил 5 РП'!D11</f>
        <v>766240</v>
      </c>
      <c r="G167" s="75">
        <v>766240</v>
      </c>
      <c r="H167" s="75">
        <v>766240</v>
      </c>
    </row>
    <row r="168" spans="1:8" ht="42" customHeight="1">
      <c r="A168" s="76">
        <v>157</v>
      </c>
      <c r="B168" s="110" t="s">
        <v>181</v>
      </c>
      <c r="C168" s="78">
        <v>8100000000</v>
      </c>
      <c r="D168" s="77"/>
      <c r="E168" s="77"/>
      <c r="F168" s="75">
        <f aca="true" t="shared" si="28" ref="F168:H170">F169</f>
        <v>16452.1</v>
      </c>
      <c r="G168" s="75">
        <f t="shared" si="28"/>
        <v>16452.1</v>
      </c>
      <c r="H168" s="75">
        <f t="shared" si="28"/>
        <v>16452.1</v>
      </c>
    </row>
    <row r="169" spans="1:8" ht="42" customHeight="1">
      <c r="A169" s="76">
        <v>158</v>
      </c>
      <c r="B169" s="110" t="s">
        <v>40</v>
      </c>
      <c r="C169" s="78">
        <v>8110000000</v>
      </c>
      <c r="D169" s="77"/>
      <c r="E169" s="77"/>
      <c r="F169" s="75">
        <f t="shared" si="28"/>
        <v>16452.1</v>
      </c>
      <c r="G169" s="75">
        <f t="shared" si="28"/>
        <v>16452.1</v>
      </c>
      <c r="H169" s="75">
        <f t="shared" si="28"/>
        <v>16452.1</v>
      </c>
    </row>
    <row r="170" spans="1:8" ht="42" customHeight="1">
      <c r="A170" s="76">
        <v>159</v>
      </c>
      <c r="B170" s="110" t="s">
        <v>44</v>
      </c>
      <c r="C170" s="78">
        <f>C171</f>
        <v>8110082090</v>
      </c>
      <c r="D170" s="77"/>
      <c r="E170" s="77"/>
      <c r="F170" s="75">
        <f t="shared" si="28"/>
        <v>16452.1</v>
      </c>
      <c r="G170" s="75">
        <f t="shared" si="28"/>
        <v>16452.1</v>
      </c>
      <c r="H170" s="75">
        <f t="shared" si="28"/>
        <v>16452.1</v>
      </c>
    </row>
    <row r="171" spans="1:8" ht="140.25" customHeight="1">
      <c r="A171" s="76">
        <v>160</v>
      </c>
      <c r="B171" s="109" t="s">
        <v>252</v>
      </c>
      <c r="C171" s="78">
        <v>8110082090</v>
      </c>
      <c r="D171" s="77" t="s">
        <v>68</v>
      </c>
      <c r="E171" s="77"/>
      <c r="F171" s="75">
        <f aca="true" t="shared" si="29" ref="F171:H172">F172</f>
        <v>16452.1</v>
      </c>
      <c r="G171" s="75">
        <f t="shared" si="29"/>
        <v>16452.1</v>
      </c>
      <c r="H171" s="75">
        <f t="shared" si="29"/>
        <v>16452.1</v>
      </c>
    </row>
    <row r="172" spans="1:8" ht="15" customHeight="1">
      <c r="A172" s="76">
        <v>161</v>
      </c>
      <c r="B172" s="110" t="s">
        <v>206</v>
      </c>
      <c r="C172" s="78">
        <v>8110082090</v>
      </c>
      <c r="D172" s="76">
        <v>540</v>
      </c>
      <c r="E172" s="77"/>
      <c r="F172" s="75">
        <f t="shared" si="29"/>
        <v>16452.1</v>
      </c>
      <c r="G172" s="75">
        <f t="shared" si="29"/>
        <v>16452.1</v>
      </c>
      <c r="H172" s="75">
        <f t="shared" si="29"/>
        <v>16452.1</v>
      </c>
    </row>
    <row r="173" spans="1:8" ht="15" customHeight="1">
      <c r="A173" s="76">
        <v>162</v>
      </c>
      <c r="B173" s="110" t="s">
        <v>162</v>
      </c>
      <c r="C173" s="78">
        <v>8110082090</v>
      </c>
      <c r="D173" s="76">
        <v>540</v>
      </c>
      <c r="E173" s="77" t="s">
        <v>182</v>
      </c>
      <c r="F173" s="75">
        <f>'прил 6 ведом'!G155</f>
        <v>16452.1</v>
      </c>
      <c r="G173" s="75">
        <f>F173</f>
        <v>16452.1</v>
      </c>
      <c r="H173" s="75">
        <f>G173</f>
        <v>16452.1</v>
      </c>
    </row>
    <row r="174" spans="1:8" ht="64.5" customHeight="1">
      <c r="A174" s="76">
        <v>163</v>
      </c>
      <c r="B174" s="110" t="s">
        <v>299</v>
      </c>
      <c r="C174" s="78">
        <v>8110082090</v>
      </c>
      <c r="D174" s="76">
        <v>540</v>
      </c>
      <c r="E174" s="77" t="s">
        <v>180</v>
      </c>
      <c r="F174" s="75">
        <v>16452.1</v>
      </c>
      <c r="G174" s="75">
        <f>F174</f>
        <v>16452.1</v>
      </c>
      <c r="H174" s="75">
        <f>G174</f>
        <v>16452.1</v>
      </c>
    </row>
    <row r="175" spans="1:9" ht="15">
      <c r="A175" s="76">
        <v>164</v>
      </c>
      <c r="B175" s="89" t="s">
        <v>22</v>
      </c>
      <c r="C175" s="76"/>
      <c r="D175" s="77"/>
      <c r="E175" s="76"/>
      <c r="F175" s="115">
        <v>0</v>
      </c>
      <c r="G175" s="115">
        <f>'прил 5 РП'!E35</f>
        <v>191677</v>
      </c>
      <c r="H175" s="115">
        <f>'прил 5 РП'!F35</f>
        <v>369566</v>
      </c>
      <c r="I175" s="9"/>
    </row>
    <row r="176" spans="1:9" ht="15">
      <c r="A176" s="150"/>
      <c r="B176" s="150"/>
      <c r="C176" s="76"/>
      <c r="D176" s="85"/>
      <c r="E176" s="76"/>
      <c r="F176" s="75">
        <f>F175+F161+F150++F111+F100+F12+F155+F168</f>
        <v>8200388.029999999</v>
      </c>
      <c r="G176" s="75">
        <f>G175+G161+G150++G111+G100+G12+G155+G168</f>
        <v>8212630</v>
      </c>
      <c r="H176" s="75">
        <f>H175+H161+H150++H111+H100+H12+H155+H168</f>
        <v>8108724</v>
      </c>
      <c r="I176" s="11"/>
    </row>
  </sheetData>
  <sheetProtection/>
  <mergeCells count="14">
    <mergeCell ref="A8:A10"/>
    <mergeCell ref="B8:B10"/>
    <mergeCell ref="C8:C10"/>
    <mergeCell ref="D8:D10"/>
    <mergeCell ref="A1:H1"/>
    <mergeCell ref="A2:H2"/>
    <mergeCell ref="A3:H3"/>
    <mergeCell ref="A7:H7"/>
    <mergeCell ref="A5:H6"/>
    <mergeCell ref="A176:B176"/>
    <mergeCell ref="F8:F10"/>
    <mergeCell ref="G8:G10"/>
    <mergeCell ref="H8:H10"/>
    <mergeCell ref="E8:E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.125" style="2" customWidth="1"/>
    <col min="2" max="2" width="34.375" style="2" customWidth="1"/>
    <col min="3" max="3" width="6.125" style="2" customWidth="1"/>
    <col min="4" max="4" width="12.375" style="2" customWidth="1"/>
    <col min="5" max="5" width="4.375" style="2" customWidth="1"/>
    <col min="6" max="6" width="11.375" style="2" customWidth="1"/>
    <col min="7" max="7" width="12.375" style="2" customWidth="1"/>
    <col min="8" max="8" width="10.375" style="2" customWidth="1"/>
  </cols>
  <sheetData>
    <row r="1" spans="1:8" ht="12.75">
      <c r="A1" s="156" t="s">
        <v>138</v>
      </c>
      <c r="B1" s="156"/>
      <c r="C1" s="156"/>
      <c r="D1" s="156"/>
      <c r="E1" s="156"/>
      <c r="F1" s="156"/>
      <c r="G1" s="156"/>
      <c r="H1" s="156"/>
    </row>
    <row r="2" spans="1:8" ht="12.75">
      <c r="A2" s="128" t="s">
        <v>86</v>
      </c>
      <c r="B2" s="128"/>
      <c r="C2" s="128"/>
      <c r="D2" s="128"/>
      <c r="E2" s="128"/>
      <c r="F2" s="128"/>
      <c r="G2" s="128"/>
      <c r="H2" s="128"/>
    </row>
    <row r="3" spans="1:8" ht="12.75">
      <c r="A3" s="128" t="s">
        <v>307</v>
      </c>
      <c r="B3" s="128"/>
      <c r="C3" s="128"/>
      <c r="D3" s="128"/>
      <c r="E3" s="128"/>
      <c r="F3" s="128"/>
      <c r="G3" s="128"/>
      <c r="H3" s="128"/>
    </row>
    <row r="4" ht="12.75">
      <c r="A4" s="3"/>
    </row>
    <row r="5" spans="1:7" ht="48" customHeight="1">
      <c r="A5" s="141" t="s">
        <v>245</v>
      </c>
      <c r="B5" s="141"/>
      <c r="C5" s="141"/>
      <c r="D5" s="141"/>
      <c r="E5" s="141"/>
      <c r="F5" s="141"/>
      <c r="G5" s="141"/>
    </row>
    <row r="6" spans="1:7" ht="40.5" customHeight="1">
      <c r="A6" s="141"/>
      <c r="B6" s="141"/>
      <c r="C6" s="141"/>
      <c r="D6" s="141"/>
      <c r="E6" s="141"/>
      <c r="F6" s="141"/>
      <c r="G6" s="141"/>
    </row>
    <row r="7" spans="1:5" ht="15.75" customHeight="1">
      <c r="A7" s="147" t="s">
        <v>34</v>
      </c>
      <c r="B7" s="147"/>
      <c r="C7" s="147"/>
      <c r="D7" s="147"/>
      <c r="E7" s="147"/>
    </row>
    <row r="8" spans="1:8" ht="12.75">
      <c r="A8" s="125" t="s">
        <v>142</v>
      </c>
      <c r="B8" s="118" t="s">
        <v>16</v>
      </c>
      <c r="C8" s="117" t="s">
        <v>164</v>
      </c>
      <c r="D8" s="125" t="s">
        <v>17</v>
      </c>
      <c r="E8" s="125" t="s">
        <v>18</v>
      </c>
      <c r="F8" s="118" t="s">
        <v>69</v>
      </c>
      <c r="G8" s="118" t="s">
        <v>195</v>
      </c>
      <c r="H8" s="118" t="s">
        <v>241</v>
      </c>
    </row>
    <row r="9" spans="1:8" ht="12.75" customHeight="1">
      <c r="A9" s="125"/>
      <c r="B9" s="118"/>
      <c r="C9" s="117"/>
      <c r="D9" s="125"/>
      <c r="E9" s="125"/>
      <c r="F9" s="157"/>
      <c r="G9" s="157"/>
      <c r="H9" s="157"/>
    </row>
    <row r="10" spans="1:8" ht="12.75">
      <c r="A10" s="125"/>
      <c r="B10" s="118"/>
      <c r="C10" s="117"/>
      <c r="D10" s="125"/>
      <c r="E10" s="125"/>
      <c r="F10" s="157"/>
      <c r="G10" s="157"/>
      <c r="H10" s="157"/>
    </row>
    <row r="11" spans="1:8" ht="19.5" customHeight="1">
      <c r="A11" s="14">
        <v>1</v>
      </c>
      <c r="B11" s="16" t="s">
        <v>26</v>
      </c>
      <c r="C11" s="14"/>
      <c r="D11" s="14"/>
      <c r="E11" s="14"/>
      <c r="F11" s="57">
        <f>F12+F62+F71+F87+F103+F122+F133+F150+F147+F161</f>
        <v>8200388.029999999</v>
      </c>
      <c r="G11" s="57">
        <f>G12+G62+G71+G87+G103+G122+G133+G150+G147+G161+G164</f>
        <v>8212630</v>
      </c>
      <c r="H11" s="57">
        <f>H12+H62+H71+H87+H103+H122+H133+H150+H147+H161+H164</f>
        <v>8108724</v>
      </c>
    </row>
    <row r="12" spans="1:8" ht="12.75">
      <c r="A12" s="14">
        <v>2</v>
      </c>
      <c r="B12" s="17" t="s">
        <v>165</v>
      </c>
      <c r="C12" s="18" t="s">
        <v>7</v>
      </c>
      <c r="D12" s="14"/>
      <c r="E12" s="14"/>
      <c r="F12" s="66">
        <f>F13+F19+F32+F38</f>
        <v>4610281.7</v>
      </c>
      <c r="G12" s="66">
        <f>G13+G19+G32+G38</f>
        <v>4290115.7</v>
      </c>
      <c r="H12" s="66">
        <f>H13+H19+H32+H38</f>
        <v>4213112</v>
      </c>
    </row>
    <row r="13" spans="1:8" ht="51" customHeight="1">
      <c r="A13" s="14">
        <v>3</v>
      </c>
      <c r="B13" s="17" t="s">
        <v>15</v>
      </c>
      <c r="C13" s="18" t="s">
        <v>8</v>
      </c>
      <c r="D13" s="14"/>
      <c r="E13" s="14"/>
      <c r="F13" s="66">
        <f aca="true" t="shared" si="0" ref="F13:H14">F14</f>
        <v>766240</v>
      </c>
      <c r="G13" s="66">
        <f t="shared" si="0"/>
        <v>766240</v>
      </c>
      <c r="H13" s="66">
        <f t="shared" si="0"/>
        <v>766240</v>
      </c>
    </row>
    <row r="14" spans="1:8" ht="53.25" customHeight="1">
      <c r="A14" s="14">
        <v>4</v>
      </c>
      <c r="B14" s="17" t="s">
        <v>36</v>
      </c>
      <c r="C14" s="18" t="s">
        <v>8</v>
      </c>
      <c r="D14" s="34">
        <v>9100000000</v>
      </c>
      <c r="E14" s="14"/>
      <c r="F14" s="66">
        <f t="shared" si="0"/>
        <v>766240</v>
      </c>
      <c r="G14" s="66">
        <f t="shared" si="0"/>
        <v>766240</v>
      </c>
      <c r="H14" s="66">
        <f t="shared" si="0"/>
        <v>766240</v>
      </c>
    </row>
    <row r="15" spans="1:8" ht="25.5">
      <c r="A15" s="14">
        <v>5</v>
      </c>
      <c r="B15" s="13" t="s">
        <v>37</v>
      </c>
      <c r="C15" s="18" t="s">
        <v>8</v>
      </c>
      <c r="D15" s="34">
        <v>9110000000</v>
      </c>
      <c r="E15" s="14"/>
      <c r="F15" s="66">
        <f>F18</f>
        <v>766240</v>
      </c>
      <c r="G15" s="66">
        <f>G18</f>
        <v>766240</v>
      </c>
      <c r="H15" s="66">
        <f>H18</f>
        <v>766240</v>
      </c>
    </row>
    <row r="16" spans="1:8" ht="89.25">
      <c r="A16" s="14">
        <v>6</v>
      </c>
      <c r="B16" s="17" t="s">
        <v>38</v>
      </c>
      <c r="C16" s="18" t="s">
        <v>8</v>
      </c>
      <c r="D16" s="34">
        <v>9110080210</v>
      </c>
      <c r="E16" s="14"/>
      <c r="F16" s="66">
        <f aca="true" t="shared" si="1" ref="F16:H17">F17</f>
        <v>766240</v>
      </c>
      <c r="G16" s="66">
        <f t="shared" si="1"/>
        <v>766240</v>
      </c>
      <c r="H16" s="66">
        <f t="shared" si="1"/>
        <v>766240</v>
      </c>
    </row>
    <row r="17" spans="1:8" ht="81.75" customHeight="1">
      <c r="A17" s="14">
        <v>7</v>
      </c>
      <c r="B17" s="17" t="s">
        <v>249</v>
      </c>
      <c r="C17" s="18" t="s">
        <v>8</v>
      </c>
      <c r="D17" s="34">
        <v>9110080210</v>
      </c>
      <c r="E17" s="14">
        <v>100</v>
      </c>
      <c r="F17" s="66">
        <f t="shared" si="1"/>
        <v>766240</v>
      </c>
      <c r="G17" s="66">
        <f t="shared" si="1"/>
        <v>766240</v>
      </c>
      <c r="H17" s="66">
        <f t="shared" si="1"/>
        <v>766240</v>
      </c>
    </row>
    <row r="18" spans="1:8" ht="38.25">
      <c r="A18" s="14">
        <v>8</v>
      </c>
      <c r="B18" s="20" t="s">
        <v>39</v>
      </c>
      <c r="C18" s="22" t="s">
        <v>8</v>
      </c>
      <c r="D18" s="35">
        <v>9110080210</v>
      </c>
      <c r="E18" s="21">
        <v>120</v>
      </c>
      <c r="F18" s="75">
        <f>'прил 6 ведом'!G19</f>
        <v>766240</v>
      </c>
      <c r="G18" s="75">
        <f>'прил 6 ведом'!H19</f>
        <v>766240</v>
      </c>
      <c r="H18" s="75">
        <f>'прил 6 ведом'!I19</f>
        <v>766240</v>
      </c>
    </row>
    <row r="19" spans="1:8" ht="67.5" customHeight="1">
      <c r="A19" s="14">
        <v>9</v>
      </c>
      <c r="B19" s="17" t="s">
        <v>167</v>
      </c>
      <c r="C19" s="18" t="s">
        <v>9</v>
      </c>
      <c r="D19" s="34"/>
      <c r="E19" s="14"/>
      <c r="F19" s="66">
        <f aca="true" t="shared" si="2" ref="F19:H20">F20</f>
        <v>3205986.7</v>
      </c>
      <c r="G19" s="66">
        <f t="shared" si="2"/>
        <v>2917693.7</v>
      </c>
      <c r="H19" s="66">
        <f t="shared" si="2"/>
        <v>2840690</v>
      </c>
    </row>
    <row r="20" spans="1:8" ht="25.5">
      <c r="A20" s="14">
        <v>10</v>
      </c>
      <c r="B20" s="17" t="s">
        <v>40</v>
      </c>
      <c r="C20" s="18" t="s">
        <v>9</v>
      </c>
      <c r="D20" s="34">
        <v>8100000000</v>
      </c>
      <c r="E20" s="14"/>
      <c r="F20" s="66">
        <f t="shared" si="2"/>
        <v>3205986.7</v>
      </c>
      <c r="G20" s="66">
        <f t="shared" si="2"/>
        <v>2917693.7</v>
      </c>
      <c r="H20" s="66">
        <f t="shared" si="2"/>
        <v>2840690</v>
      </c>
    </row>
    <row r="21" spans="1:8" ht="25.5">
      <c r="A21" s="14">
        <v>11</v>
      </c>
      <c r="B21" s="17" t="s">
        <v>44</v>
      </c>
      <c r="C21" s="18" t="s">
        <v>9</v>
      </c>
      <c r="D21" s="34">
        <v>8110000000</v>
      </c>
      <c r="E21" s="14"/>
      <c r="F21" s="66">
        <f>F25+F22</f>
        <v>3205986.7</v>
      </c>
      <c r="G21" s="66">
        <f>G25</f>
        <v>2917693.7</v>
      </c>
      <c r="H21" s="66">
        <f>H25</f>
        <v>2840690</v>
      </c>
    </row>
    <row r="22" spans="1:8" ht="63.75">
      <c r="A22" s="14">
        <v>12</v>
      </c>
      <c r="B22" s="86" t="str">
        <f>'прил 6 ведом'!B23</f>
        <v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v>
      </c>
      <c r="C22" s="18" t="s">
        <v>9</v>
      </c>
      <c r="D22" s="34">
        <v>8100000000</v>
      </c>
      <c r="E22" s="14"/>
      <c r="F22" s="66">
        <f>'прил 6 ведом'!G23</f>
        <v>55778</v>
      </c>
      <c r="G22" s="66">
        <v>0</v>
      </c>
      <c r="H22" s="66">
        <v>0</v>
      </c>
    </row>
    <row r="23" spans="1:8" ht="120.75" customHeight="1">
      <c r="A23" s="14">
        <v>13</v>
      </c>
      <c r="B23" s="73" t="s">
        <v>297</v>
      </c>
      <c r="C23" s="18" t="s">
        <v>9</v>
      </c>
      <c r="D23" s="34">
        <f>D24</f>
        <v>8110010490</v>
      </c>
      <c r="E23" s="14">
        <v>100</v>
      </c>
      <c r="F23" s="66">
        <f>'прил 6 ведом'!G24</f>
        <v>55778</v>
      </c>
      <c r="G23" s="66">
        <v>0</v>
      </c>
      <c r="H23" s="66">
        <v>0</v>
      </c>
    </row>
    <row r="24" spans="1:8" ht="38.25">
      <c r="A24" s="14">
        <v>14</v>
      </c>
      <c r="B24" s="17" t="str">
        <f>'прил 6 ведом'!B25</f>
        <v>Расходы на выплату персоналу государственных (муниципальных) органов</v>
      </c>
      <c r="C24" s="18" t="s">
        <v>9</v>
      </c>
      <c r="D24" s="34">
        <v>8110010490</v>
      </c>
      <c r="E24" s="14">
        <v>120</v>
      </c>
      <c r="F24" s="66">
        <f>'прил 6 ведом'!G25</f>
        <v>55778</v>
      </c>
      <c r="G24" s="66">
        <v>0</v>
      </c>
      <c r="H24" s="66">
        <v>0</v>
      </c>
    </row>
    <row r="25" spans="1:8" ht="63.75">
      <c r="A25" s="14">
        <v>15</v>
      </c>
      <c r="B25" s="17" t="s">
        <v>41</v>
      </c>
      <c r="C25" s="18" t="s">
        <v>9</v>
      </c>
      <c r="D25" s="34">
        <v>8110080210</v>
      </c>
      <c r="E25" s="14"/>
      <c r="F25" s="66">
        <f>F26+F28+F30</f>
        <v>3150208.7</v>
      </c>
      <c r="G25" s="66">
        <f>G26+G28+G30</f>
        <v>2917693.7</v>
      </c>
      <c r="H25" s="66">
        <f>H26+H28+H30</f>
        <v>2840690</v>
      </c>
    </row>
    <row r="26" spans="1:8" ht="90" customHeight="1">
      <c r="A26" s="14">
        <v>16</v>
      </c>
      <c r="B26" s="17" t="s">
        <v>249</v>
      </c>
      <c r="C26" s="18" t="s">
        <v>9</v>
      </c>
      <c r="D26" s="34">
        <v>8110080210</v>
      </c>
      <c r="E26" s="14">
        <v>100</v>
      </c>
      <c r="F26" s="66">
        <f>F27</f>
        <v>2836110</v>
      </c>
      <c r="G26" s="66">
        <f>G27</f>
        <v>2836110</v>
      </c>
      <c r="H26" s="66">
        <f>H27</f>
        <v>2836110</v>
      </c>
    </row>
    <row r="27" spans="1:8" ht="38.25">
      <c r="A27" s="14">
        <v>17</v>
      </c>
      <c r="B27" s="20" t="s">
        <v>39</v>
      </c>
      <c r="C27" s="22" t="s">
        <v>9</v>
      </c>
      <c r="D27" s="35">
        <v>8110080210</v>
      </c>
      <c r="E27" s="21">
        <v>120</v>
      </c>
      <c r="F27" s="75">
        <f>'прил 6 ведом'!G28</f>
        <v>2836110</v>
      </c>
      <c r="G27" s="75">
        <f>F27</f>
        <v>2836110</v>
      </c>
      <c r="H27" s="75">
        <f>G27</f>
        <v>2836110</v>
      </c>
    </row>
    <row r="28" spans="1:8" ht="25.5">
      <c r="A28" s="14">
        <v>18</v>
      </c>
      <c r="B28" s="20" t="s">
        <v>56</v>
      </c>
      <c r="C28" s="22" t="s">
        <v>9</v>
      </c>
      <c r="D28" s="35">
        <v>8110080210</v>
      </c>
      <c r="E28" s="21">
        <v>200</v>
      </c>
      <c r="F28" s="66">
        <f>F29</f>
        <v>309518.7</v>
      </c>
      <c r="G28" s="66">
        <f>G29</f>
        <v>77003.7</v>
      </c>
      <c r="H28" s="66">
        <f>H29</f>
        <v>0</v>
      </c>
    </row>
    <row r="29" spans="1:8" ht="38.25">
      <c r="A29" s="14">
        <v>19</v>
      </c>
      <c r="B29" s="20" t="s">
        <v>58</v>
      </c>
      <c r="C29" s="22" t="s">
        <v>9</v>
      </c>
      <c r="D29" s="35">
        <v>8110080210</v>
      </c>
      <c r="E29" s="21">
        <v>240</v>
      </c>
      <c r="F29" s="75">
        <f>'прил 6 ведом'!G30</f>
        <v>309518.7</v>
      </c>
      <c r="G29" s="75">
        <f>'прил 6 ведом'!H30</f>
        <v>77003.7</v>
      </c>
      <c r="H29" s="75">
        <v>0</v>
      </c>
    </row>
    <row r="30" spans="1:8" ht="12.75">
      <c r="A30" s="14">
        <v>20</v>
      </c>
      <c r="B30" s="20" t="s">
        <v>42</v>
      </c>
      <c r="C30" s="22" t="s">
        <v>9</v>
      </c>
      <c r="D30" s="35">
        <v>8110080210</v>
      </c>
      <c r="E30" s="21">
        <v>800</v>
      </c>
      <c r="F30" s="66">
        <f>F31</f>
        <v>4580</v>
      </c>
      <c r="G30" s="66">
        <f>G31</f>
        <v>4580</v>
      </c>
      <c r="H30" s="66">
        <f>H31</f>
        <v>4580</v>
      </c>
    </row>
    <row r="31" spans="1:8" ht="12.75">
      <c r="A31" s="14">
        <v>21</v>
      </c>
      <c r="B31" s="20" t="s">
        <v>106</v>
      </c>
      <c r="C31" s="22" t="s">
        <v>9</v>
      </c>
      <c r="D31" s="35">
        <v>8110080210</v>
      </c>
      <c r="E31" s="21">
        <v>850</v>
      </c>
      <c r="F31" s="75">
        <v>4580</v>
      </c>
      <c r="G31" s="75">
        <v>4580</v>
      </c>
      <c r="H31" s="75">
        <v>4580</v>
      </c>
    </row>
    <row r="32" spans="1:8" ht="12.75">
      <c r="A32" s="14">
        <v>22</v>
      </c>
      <c r="B32" s="13" t="s">
        <v>168</v>
      </c>
      <c r="C32" s="18" t="s">
        <v>19</v>
      </c>
      <c r="D32" s="34"/>
      <c r="E32" s="14"/>
      <c r="F32" s="66">
        <f aca="true" t="shared" si="3" ref="F32:H33">F33</f>
        <v>1000</v>
      </c>
      <c r="G32" s="66">
        <f t="shared" si="3"/>
        <v>1000</v>
      </c>
      <c r="H32" s="66">
        <f t="shared" si="3"/>
        <v>1000</v>
      </c>
    </row>
    <row r="33" spans="1:8" ht="25.5">
      <c r="A33" s="14">
        <v>23</v>
      </c>
      <c r="B33" s="17" t="s">
        <v>40</v>
      </c>
      <c r="C33" s="18" t="s">
        <v>19</v>
      </c>
      <c r="D33" s="34">
        <v>8100000000</v>
      </c>
      <c r="E33" s="14"/>
      <c r="F33" s="66">
        <f t="shared" si="3"/>
        <v>1000</v>
      </c>
      <c r="G33" s="66">
        <f t="shared" si="3"/>
        <v>1000</v>
      </c>
      <c r="H33" s="66">
        <f t="shared" si="3"/>
        <v>1000</v>
      </c>
    </row>
    <row r="34" spans="1:8" ht="25.5">
      <c r="A34" s="14">
        <v>24</v>
      </c>
      <c r="B34" s="17" t="s">
        <v>44</v>
      </c>
      <c r="C34" s="18" t="s">
        <v>19</v>
      </c>
      <c r="D34" s="34">
        <v>8110000000</v>
      </c>
      <c r="E34" s="14"/>
      <c r="F34" s="66">
        <f>F36</f>
        <v>1000</v>
      </c>
      <c r="G34" s="66">
        <f>G36</f>
        <v>1000</v>
      </c>
      <c r="H34" s="66">
        <f>H36</f>
        <v>1000</v>
      </c>
    </row>
    <row r="35" spans="1:8" ht="55.5" customHeight="1">
      <c r="A35" s="14">
        <v>25</v>
      </c>
      <c r="B35" s="13" t="s">
        <v>27</v>
      </c>
      <c r="C35" s="18" t="s">
        <v>19</v>
      </c>
      <c r="D35" s="34">
        <v>8110080050</v>
      </c>
      <c r="E35" s="14"/>
      <c r="F35" s="66">
        <f aca="true" t="shared" si="4" ref="F35:H36">F36</f>
        <v>1000</v>
      </c>
      <c r="G35" s="66">
        <f t="shared" si="4"/>
        <v>1000</v>
      </c>
      <c r="H35" s="66">
        <f t="shared" si="4"/>
        <v>1000</v>
      </c>
    </row>
    <row r="36" spans="1:8" ht="12.75">
      <c r="A36" s="14">
        <v>26</v>
      </c>
      <c r="B36" s="13" t="s">
        <v>42</v>
      </c>
      <c r="C36" s="18" t="s">
        <v>19</v>
      </c>
      <c r="D36" s="34">
        <v>8110080050</v>
      </c>
      <c r="E36" s="18" t="s">
        <v>43</v>
      </c>
      <c r="F36" s="66">
        <f t="shared" si="4"/>
        <v>1000</v>
      </c>
      <c r="G36" s="66">
        <f t="shared" si="4"/>
        <v>1000</v>
      </c>
      <c r="H36" s="66">
        <f t="shared" si="4"/>
        <v>1000</v>
      </c>
    </row>
    <row r="37" spans="1:8" ht="12.75">
      <c r="A37" s="14">
        <v>27</v>
      </c>
      <c r="B37" s="13" t="s">
        <v>104</v>
      </c>
      <c r="C37" s="18" t="s">
        <v>19</v>
      </c>
      <c r="D37" s="34">
        <v>8110080050</v>
      </c>
      <c r="E37" s="18" t="s">
        <v>103</v>
      </c>
      <c r="F37" s="75">
        <v>1000</v>
      </c>
      <c r="G37" s="75">
        <v>1000</v>
      </c>
      <c r="H37" s="75">
        <v>1000</v>
      </c>
    </row>
    <row r="38" spans="1:8" ht="12.75">
      <c r="A38" s="14">
        <v>28</v>
      </c>
      <c r="B38" s="13" t="s">
        <v>174</v>
      </c>
      <c r="C38" s="18" t="s">
        <v>173</v>
      </c>
      <c r="D38" s="34"/>
      <c r="E38" s="18"/>
      <c r="F38" s="75">
        <f>F42+F53+F39</f>
        <v>637055</v>
      </c>
      <c r="G38" s="75">
        <f>G42+G53+G39</f>
        <v>605182</v>
      </c>
      <c r="H38" s="75">
        <f>H42+H53+H39</f>
        <v>605182</v>
      </c>
    </row>
    <row r="39" spans="1:8" ht="106.5" customHeight="1">
      <c r="A39" s="14">
        <v>29</v>
      </c>
      <c r="B39" s="13" t="s">
        <v>45</v>
      </c>
      <c r="C39" s="18" t="s">
        <v>173</v>
      </c>
      <c r="D39" s="34">
        <v>8110075140</v>
      </c>
      <c r="E39" s="18" t="s">
        <v>57</v>
      </c>
      <c r="F39" s="75">
        <f aca="true" t="shared" si="5" ref="F39:H40">F40</f>
        <v>5325</v>
      </c>
      <c r="G39" s="75">
        <f t="shared" si="5"/>
        <v>5325</v>
      </c>
      <c r="H39" s="75">
        <f t="shared" si="5"/>
        <v>5325</v>
      </c>
    </row>
    <row r="40" spans="1:8" ht="29.25" customHeight="1">
      <c r="A40" s="14">
        <v>30</v>
      </c>
      <c r="B40" s="13" t="s">
        <v>56</v>
      </c>
      <c r="C40" s="18" t="s">
        <v>173</v>
      </c>
      <c r="D40" s="34">
        <v>8110075140</v>
      </c>
      <c r="E40" s="18" t="s">
        <v>59</v>
      </c>
      <c r="F40" s="75">
        <f t="shared" si="5"/>
        <v>5325</v>
      </c>
      <c r="G40" s="75">
        <f t="shared" si="5"/>
        <v>5325</v>
      </c>
      <c r="H40" s="75">
        <f t="shared" si="5"/>
        <v>5325</v>
      </c>
    </row>
    <row r="41" spans="1:8" ht="44.25" customHeight="1">
      <c r="A41" s="14">
        <v>31</v>
      </c>
      <c r="B41" s="13" t="s">
        <v>58</v>
      </c>
      <c r="C41" s="18" t="s">
        <v>173</v>
      </c>
      <c r="D41" s="34">
        <v>8110075140</v>
      </c>
      <c r="E41" s="18" t="s">
        <v>201</v>
      </c>
      <c r="F41" s="75">
        <f>'прил 6 ведом'!G40</f>
        <v>5325</v>
      </c>
      <c r="G41" s="66">
        <f>F41</f>
        <v>5325</v>
      </c>
      <c r="H41" s="66">
        <f>G41</f>
        <v>5325</v>
      </c>
    </row>
    <row r="42" spans="1:8" ht="66.75" customHeight="1">
      <c r="A42" s="14">
        <v>32</v>
      </c>
      <c r="B42" s="17" t="s">
        <v>131</v>
      </c>
      <c r="C42" s="22" t="s">
        <v>173</v>
      </c>
      <c r="D42" s="35">
        <v>100000000</v>
      </c>
      <c r="E42" s="21"/>
      <c r="F42" s="66">
        <f>F43</f>
        <v>631730</v>
      </c>
      <c r="G42" s="66">
        <f>G43</f>
        <v>599857</v>
      </c>
      <c r="H42" s="66">
        <f>H43</f>
        <v>599857</v>
      </c>
    </row>
    <row r="43" spans="1:8" ht="27.75" customHeight="1">
      <c r="A43" s="14">
        <v>33</v>
      </c>
      <c r="B43" s="20" t="s">
        <v>253</v>
      </c>
      <c r="C43" s="22" t="s">
        <v>173</v>
      </c>
      <c r="D43" s="35">
        <v>110000000</v>
      </c>
      <c r="E43" s="21"/>
      <c r="F43" s="66">
        <f>F47+F50+F44</f>
        <v>631730</v>
      </c>
      <c r="G43" s="66">
        <f>G47+G50</f>
        <v>599857</v>
      </c>
      <c r="H43" s="66">
        <f>H47+H50</f>
        <v>599857</v>
      </c>
    </row>
    <row r="44" spans="1:8" ht="27.75" customHeight="1">
      <c r="A44" s="14">
        <v>34</v>
      </c>
      <c r="B44" s="20" t="str">
        <f>'прил 6 ведом'!B45</f>
        <v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v>
      </c>
      <c r="C44" s="22" t="s">
        <v>173</v>
      </c>
      <c r="D44" s="35">
        <f>D45</f>
        <v>110010490</v>
      </c>
      <c r="E44" s="21"/>
      <c r="F44" s="66">
        <f>'прил 6 ведом'!G45</f>
        <v>31873</v>
      </c>
      <c r="G44" s="66">
        <v>0</v>
      </c>
      <c r="H44" s="66">
        <v>0</v>
      </c>
    </row>
    <row r="45" spans="1:8" ht="27.75" customHeight="1">
      <c r="A45" s="14">
        <v>35</v>
      </c>
      <c r="B45" s="20" t="str">
        <f>'прил 6 ведом'!B46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отделтьных органов местного самоуправления.</v>
      </c>
      <c r="C45" s="22" t="s">
        <v>173</v>
      </c>
      <c r="D45" s="35">
        <f>D46</f>
        <v>110010490</v>
      </c>
      <c r="E45" s="21">
        <v>100</v>
      </c>
      <c r="F45" s="66">
        <f>'прил 6 ведом'!G46</f>
        <v>31873</v>
      </c>
      <c r="G45" s="66">
        <v>0</v>
      </c>
      <c r="H45" s="66">
        <v>0</v>
      </c>
    </row>
    <row r="46" spans="1:8" ht="27.75" customHeight="1">
      <c r="A46" s="14">
        <v>36</v>
      </c>
      <c r="B46" s="20" t="str">
        <f>'прил 6 ведом'!B47</f>
        <v>Расходы на выплату персоналу государственных (муниципальных) органов</v>
      </c>
      <c r="C46" s="22" t="s">
        <v>173</v>
      </c>
      <c r="D46" s="35">
        <v>110010490</v>
      </c>
      <c r="E46" s="21">
        <v>120</v>
      </c>
      <c r="F46" s="66">
        <f>'прил 6 ведом'!G47</f>
        <v>31873</v>
      </c>
      <c r="G46" s="66">
        <v>0</v>
      </c>
      <c r="H46" s="66">
        <v>0</v>
      </c>
    </row>
    <row r="47" spans="1:8" ht="105" customHeight="1">
      <c r="A47" s="14">
        <v>37</v>
      </c>
      <c r="B47" s="20" t="s">
        <v>120</v>
      </c>
      <c r="C47" s="22" t="s">
        <v>173</v>
      </c>
      <c r="D47" s="35">
        <v>110081010</v>
      </c>
      <c r="E47" s="21"/>
      <c r="F47" s="66">
        <f aca="true" t="shared" si="6" ref="F47:H48">F48</f>
        <v>574588</v>
      </c>
      <c r="G47" s="66">
        <f t="shared" si="6"/>
        <v>574588</v>
      </c>
      <c r="H47" s="66">
        <f t="shared" si="6"/>
        <v>574588</v>
      </c>
    </row>
    <row r="48" spans="1:8" ht="81" customHeight="1">
      <c r="A48" s="14">
        <v>38</v>
      </c>
      <c r="B48" s="17" t="s">
        <v>249</v>
      </c>
      <c r="C48" s="22" t="s">
        <v>173</v>
      </c>
      <c r="D48" s="35">
        <v>110081010</v>
      </c>
      <c r="E48" s="21">
        <v>100</v>
      </c>
      <c r="F48" s="66">
        <f t="shared" si="6"/>
        <v>574588</v>
      </c>
      <c r="G48" s="66">
        <f t="shared" si="6"/>
        <v>574588</v>
      </c>
      <c r="H48" s="66">
        <f t="shared" si="6"/>
        <v>574588</v>
      </c>
    </row>
    <row r="49" spans="1:8" ht="38.25">
      <c r="A49" s="14">
        <v>39</v>
      </c>
      <c r="B49" s="20" t="s">
        <v>39</v>
      </c>
      <c r="C49" s="22" t="s">
        <v>173</v>
      </c>
      <c r="D49" s="35">
        <v>110081010</v>
      </c>
      <c r="E49" s="21">
        <v>120</v>
      </c>
      <c r="F49" s="75">
        <f>'прил 6 ведом'!G48</f>
        <v>574588</v>
      </c>
      <c r="G49" s="75">
        <f>F49</f>
        <v>574588</v>
      </c>
      <c r="H49" s="75">
        <f>G49</f>
        <v>574588</v>
      </c>
    </row>
    <row r="50" spans="1:8" ht="102">
      <c r="A50" s="14">
        <v>40</v>
      </c>
      <c r="B50" s="20" t="s">
        <v>121</v>
      </c>
      <c r="C50" s="22" t="s">
        <v>173</v>
      </c>
      <c r="D50" s="35">
        <v>110081060</v>
      </c>
      <c r="E50" s="21"/>
      <c r="F50" s="66">
        <f aca="true" t="shared" si="7" ref="F50:H51">F51</f>
        <v>25269</v>
      </c>
      <c r="G50" s="66">
        <f t="shared" si="7"/>
        <v>25269</v>
      </c>
      <c r="H50" s="66">
        <f t="shared" si="7"/>
        <v>25269</v>
      </c>
    </row>
    <row r="51" spans="1:8" ht="80.25" customHeight="1">
      <c r="A51" s="14">
        <v>41</v>
      </c>
      <c r="B51" s="17" t="s">
        <v>249</v>
      </c>
      <c r="C51" s="22" t="s">
        <v>173</v>
      </c>
      <c r="D51" s="35">
        <v>110081060</v>
      </c>
      <c r="E51" s="21">
        <v>100</v>
      </c>
      <c r="F51" s="66">
        <f t="shared" si="7"/>
        <v>25269</v>
      </c>
      <c r="G51" s="66">
        <f t="shared" si="7"/>
        <v>25269</v>
      </c>
      <c r="H51" s="66">
        <f t="shared" si="7"/>
        <v>25269</v>
      </c>
    </row>
    <row r="52" spans="1:9" ht="39.75" customHeight="1">
      <c r="A52" s="14">
        <v>42</v>
      </c>
      <c r="B52" s="20" t="s">
        <v>39</v>
      </c>
      <c r="C52" s="22" t="s">
        <v>173</v>
      </c>
      <c r="D52" s="35">
        <v>110081060</v>
      </c>
      <c r="E52" s="21">
        <v>120</v>
      </c>
      <c r="F52" s="75">
        <f>'прил 6 ведом'!G51</f>
        <v>25269</v>
      </c>
      <c r="G52" s="75">
        <f>F52</f>
        <v>25269</v>
      </c>
      <c r="H52" s="75">
        <f>G52</f>
        <v>25269</v>
      </c>
      <c r="I52" s="80"/>
    </row>
    <row r="53" spans="1:8" ht="25.5" hidden="1">
      <c r="A53" s="14">
        <v>43</v>
      </c>
      <c r="B53" s="17" t="s">
        <v>40</v>
      </c>
      <c r="C53" s="18" t="s">
        <v>173</v>
      </c>
      <c r="D53" s="34">
        <v>8100000000</v>
      </c>
      <c r="E53" s="18"/>
      <c r="F53" s="66">
        <f>F54</f>
        <v>0</v>
      </c>
      <c r="G53" s="66">
        <f>G54</f>
        <v>0</v>
      </c>
      <c r="H53" s="66">
        <f>H54</f>
        <v>0</v>
      </c>
    </row>
    <row r="54" spans="1:8" ht="25.5" hidden="1">
      <c r="A54" s="14">
        <v>44</v>
      </c>
      <c r="B54" s="17" t="s">
        <v>44</v>
      </c>
      <c r="C54" s="18" t="s">
        <v>173</v>
      </c>
      <c r="D54" s="34">
        <v>8110000000</v>
      </c>
      <c r="E54" s="18"/>
      <c r="F54" s="66">
        <f>F55+F59</f>
        <v>0</v>
      </c>
      <c r="G54" s="66">
        <f>G55+G59</f>
        <v>0</v>
      </c>
      <c r="H54" s="66">
        <f>H55+H59</f>
        <v>0</v>
      </c>
    </row>
    <row r="55" spans="1:8" ht="25.5" hidden="1">
      <c r="A55" s="14">
        <v>45</v>
      </c>
      <c r="B55" s="17" t="s">
        <v>44</v>
      </c>
      <c r="C55" s="18" t="s">
        <v>173</v>
      </c>
      <c r="D55" s="34">
        <v>8180000000</v>
      </c>
      <c r="E55" s="18"/>
      <c r="F55" s="66">
        <f aca="true" t="shared" si="8" ref="F55:H57">F56</f>
        <v>0</v>
      </c>
      <c r="G55" s="66">
        <f t="shared" si="8"/>
        <v>0</v>
      </c>
      <c r="H55" s="66">
        <f t="shared" si="8"/>
        <v>0</v>
      </c>
    </row>
    <row r="56" spans="1:8" ht="102" hidden="1">
      <c r="A56" s="14">
        <v>46</v>
      </c>
      <c r="B56" s="13" t="s">
        <v>45</v>
      </c>
      <c r="C56" s="18" t="s">
        <v>173</v>
      </c>
      <c r="D56" s="34">
        <v>8110075140</v>
      </c>
      <c r="E56" s="18"/>
      <c r="F56" s="66">
        <f t="shared" si="8"/>
        <v>0</v>
      </c>
      <c r="G56" s="66">
        <f t="shared" si="8"/>
        <v>0</v>
      </c>
      <c r="H56" s="66">
        <f t="shared" si="8"/>
        <v>0</v>
      </c>
    </row>
    <row r="57" spans="1:8" ht="25.5" hidden="1">
      <c r="A57" s="14">
        <v>47</v>
      </c>
      <c r="B57" s="20" t="s">
        <v>56</v>
      </c>
      <c r="C57" s="22" t="s">
        <v>173</v>
      </c>
      <c r="D57" s="35">
        <v>8110075140</v>
      </c>
      <c r="E57" s="22" t="s">
        <v>57</v>
      </c>
      <c r="F57" s="66">
        <f t="shared" si="8"/>
        <v>0</v>
      </c>
      <c r="G57" s="66">
        <f t="shared" si="8"/>
        <v>0</v>
      </c>
      <c r="H57" s="66">
        <f t="shared" si="8"/>
        <v>0</v>
      </c>
    </row>
    <row r="58" spans="1:8" ht="38.25" hidden="1">
      <c r="A58" s="14">
        <v>48</v>
      </c>
      <c r="B58" s="20" t="s">
        <v>58</v>
      </c>
      <c r="C58" s="22" t="s">
        <v>173</v>
      </c>
      <c r="D58" s="35">
        <v>8110075140</v>
      </c>
      <c r="E58" s="22" t="s">
        <v>59</v>
      </c>
      <c r="F58" s="75">
        <v>0</v>
      </c>
      <c r="G58" s="75">
        <v>0</v>
      </c>
      <c r="H58" s="75">
        <v>0</v>
      </c>
    </row>
    <row r="59" spans="1:8" ht="89.25" hidden="1">
      <c r="A59" s="14">
        <v>49</v>
      </c>
      <c r="B59" s="17" t="s">
        <v>46</v>
      </c>
      <c r="C59" s="18" t="s">
        <v>173</v>
      </c>
      <c r="D59" s="34">
        <v>8110080850</v>
      </c>
      <c r="E59" s="18"/>
      <c r="F59" s="66">
        <f aca="true" t="shared" si="9" ref="F59:H60">F60</f>
        <v>0</v>
      </c>
      <c r="G59" s="66">
        <f t="shared" si="9"/>
        <v>0</v>
      </c>
      <c r="H59" s="66">
        <f t="shared" si="9"/>
        <v>0</v>
      </c>
    </row>
    <row r="60" spans="1:8" ht="25.5" hidden="1">
      <c r="A60" s="14">
        <v>50</v>
      </c>
      <c r="B60" s="20" t="s">
        <v>56</v>
      </c>
      <c r="C60" s="18" t="s">
        <v>173</v>
      </c>
      <c r="D60" s="34">
        <v>8110080850</v>
      </c>
      <c r="E60" s="18" t="s">
        <v>57</v>
      </c>
      <c r="F60" s="66">
        <f t="shared" si="9"/>
        <v>0</v>
      </c>
      <c r="G60" s="66">
        <f t="shared" si="9"/>
        <v>0</v>
      </c>
      <c r="H60" s="66">
        <f t="shared" si="9"/>
        <v>0</v>
      </c>
    </row>
    <row r="61" spans="1:8" ht="38.25" hidden="1">
      <c r="A61" s="14">
        <v>51</v>
      </c>
      <c r="B61" s="20" t="s">
        <v>58</v>
      </c>
      <c r="C61" s="18" t="s">
        <v>173</v>
      </c>
      <c r="D61" s="34">
        <v>8110080850</v>
      </c>
      <c r="E61" s="18" t="s">
        <v>59</v>
      </c>
      <c r="F61" s="79">
        <v>0</v>
      </c>
      <c r="G61" s="79">
        <v>0</v>
      </c>
      <c r="H61" s="79">
        <v>0</v>
      </c>
    </row>
    <row r="62" spans="1:8" ht="12.75">
      <c r="A62" s="14">
        <v>52</v>
      </c>
      <c r="B62" s="13" t="s">
        <v>175</v>
      </c>
      <c r="C62" s="18" t="s">
        <v>177</v>
      </c>
      <c r="D62" s="34"/>
      <c r="E62" s="18"/>
      <c r="F62" s="75">
        <f aca="true" t="shared" si="10" ref="F62:H65">F63</f>
        <v>107929</v>
      </c>
      <c r="G62" s="66">
        <f t="shared" si="10"/>
        <v>108590</v>
      </c>
      <c r="H62" s="66">
        <f t="shared" si="10"/>
        <v>111598</v>
      </c>
    </row>
    <row r="63" spans="1:8" ht="25.5">
      <c r="A63" s="14">
        <v>53</v>
      </c>
      <c r="B63" s="13" t="s">
        <v>176</v>
      </c>
      <c r="C63" s="18" t="s">
        <v>178</v>
      </c>
      <c r="D63" s="34"/>
      <c r="E63" s="18"/>
      <c r="F63" s="66">
        <f t="shared" si="10"/>
        <v>107929</v>
      </c>
      <c r="G63" s="66">
        <f t="shared" si="10"/>
        <v>108590</v>
      </c>
      <c r="H63" s="66">
        <f t="shared" si="10"/>
        <v>111598</v>
      </c>
    </row>
    <row r="64" spans="1:8" ht="25.5">
      <c r="A64" s="14">
        <v>54</v>
      </c>
      <c r="B64" s="17" t="s">
        <v>40</v>
      </c>
      <c r="C64" s="18" t="s">
        <v>178</v>
      </c>
      <c r="D64" s="34">
        <v>8100000000</v>
      </c>
      <c r="E64" s="18"/>
      <c r="F64" s="66">
        <f t="shared" si="10"/>
        <v>107929</v>
      </c>
      <c r="G64" s="66">
        <f t="shared" si="10"/>
        <v>108590</v>
      </c>
      <c r="H64" s="66">
        <f t="shared" si="10"/>
        <v>111598</v>
      </c>
    </row>
    <row r="65" spans="1:8" ht="25.5">
      <c r="A65" s="14">
        <v>55</v>
      </c>
      <c r="B65" s="17" t="s">
        <v>44</v>
      </c>
      <c r="C65" s="18" t="s">
        <v>178</v>
      </c>
      <c r="D65" s="34">
        <v>8110000000</v>
      </c>
      <c r="E65" s="18"/>
      <c r="F65" s="66">
        <f>F66</f>
        <v>107929</v>
      </c>
      <c r="G65" s="66">
        <f t="shared" si="10"/>
        <v>108590</v>
      </c>
      <c r="H65" s="66">
        <f t="shared" si="10"/>
        <v>111598</v>
      </c>
    </row>
    <row r="66" spans="1:8" ht="89.25">
      <c r="A66" s="14">
        <v>56</v>
      </c>
      <c r="B66" s="13" t="s">
        <v>28</v>
      </c>
      <c r="C66" s="18" t="s">
        <v>178</v>
      </c>
      <c r="D66" s="34">
        <v>8110051180</v>
      </c>
      <c r="E66" s="18"/>
      <c r="F66" s="66">
        <f>F68+F69</f>
        <v>107929</v>
      </c>
      <c r="G66" s="66">
        <f>G67+G69</f>
        <v>108590</v>
      </c>
      <c r="H66" s="66">
        <f>H67+H69</f>
        <v>111598</v>
      </c>
    </row>
    <row r="67" spans="1:8" ht="82.5" customHeight="1">
      <c r="A67" s="14">
        <v>57</v>
      </c>
      <c r="B67" s="17" t="s">
        <v>249</v>
      </c>
      <c r="C67" s="18" t="s">
        <v>178</v>
      </c>
      <c r="D67" s="34">
        <v>8110051180</v>
      </c>
      <c r="E67" s="18" t="s">
        <v>105</v>
      </c>
      <c r="F67" s="66">
        <f>F68</f>
        <v>75740.9</v>
      </c>
      <c r="G67" s="66">
        <f>G68</f>
        <v>75169.9</v>
      </c>
      <c r="H67" s="66">
        <f>H68</f>
        <v>79906</v>
      </c>
    </row>
    <row r="68" spans="1:8" ht="38.25">
      <c r="A68" s="14">
        <v>58</v>
      </c>
      <c r="B68" s="17" t="s">
        <v>39</v>
      </c>
      <c r="C68" s="23" t="s">
        <v>178</v>
      </c>
      <c r="D68" s="36">
        <v>8110051180</v>
      </c>
      <c r="E68" s="23" t="s">
        <v>55</v>
      </c>
      <c r="F68" s="75">
        <f>'прил 6 ведом'!G60</f>
        <v>75740.9</v>
      </c>
      <c r="G68" s="75">
        <f>'прил 6 ведом'!H60</f>
        <v>75169.9</v>
      </c>
      <c r="H68" s="75">
        <f>'прил 6 ведом'!I60</f>
        <v>79906</v>
      </c>
    </row>
    <row r="69" spans="1:8" ht="25.5">
      <c r="A69" s="14">
        <v>59</v>
      </c>
      <c r="B69" s="17" t="s">
        <v>56</v>
      </c>
      <c r="C69" s="23" t="s">
        <v>178</v>
      </c>
      <c r="D69" s="36">
        <v>8110051180</v>
      </c>
      <c r="E69" s="23" t="s">
        <v>57</v>
      </c>
      <c r="F69" s="66">
        <f>F70</f>
        <v>32188.1</v>
      </c>
      <c r="G69" s="66">
        <f>G70</f>
        <v>33420.1</v>
      </c>
      <c r="H69" s="66">
        <f>H70</f>
        <v>31692</v>
      </c>
    </row>
    <row r="70" spans="1:8" ht="38.25">
      <c r="A70" s="14">
        <v>60</v>
      </c>
      <c r="B70" s="17" t="s">
        <v>58</v>
      </c>
      <c r="C70" s="23" t="s">
        <v>178</v>
      </c>
      <c r="D70" s="36">
        <v>8110051180</v>
      </c>
      <c r="E70" s="23" t="s">
        <v>59</v>
      </c>
      <c r="F70" s="75">
        <f>'прил 6 ведом'!G62</f>
        <v>32188.1</v>
      </c>
      <c r="G70" s="75">
        <f>'прил 6 ведом'!H62</f>
        <v>33420.1</v>
      </c>
      <c r="H70" s="75">
        <f>'прил 6 ведом'!I62</f>
        <v>31692</v>
      </c>
    </row>
    <row r="71" spans="1:8" ht="30" customHeight="1">
      <c r="A71" s="14">
        <v>61</v>
      </c>
      <c r="B71" s="13" t="s">
        <v>179</v>
      </c>
      <c r="C71" s="18" t="s">
        <v>1</v>
      </c>
      <c r="D71" s="34"/>
      <c r="E71" s="18"/>
      <c r="F71" s="75">
        <f>F72</f>
        <v>163341.2</v>
      </c>
      <c r="G71" s="66">
        <f>G72</f>
        <v>194972.2</v>
      </c>
      <c r="H71" s="66">
        <f>H72</f>
        <v>194972.2</v>
      </c>
    </row>
    <row r="72" spans="1:8" ht="38.25">
      <c r="A72" s="14">
        <v>62</v>
      </c>
      <c r="B72" s="13" t="s">
        <v>0</v>
      </c>
      <c r="C72" s="18" t="s">
        <v>1</v>
      </c>
      <c r="D72" s="34"/>
      <c r="E72" s="18"/>
      <c r="F72" s="66">
        <f>F74+F86</f>
        <v>163341.2</v>
      </c>
      <c r="G72" s="66">
        <f>G74+G86</f>
        <v>194972.2</v>
      </c>
      <c r="H72" s="66">
        <f>H74+H86</f>
        <v>194972.2</v>
      </c>
    </row>
    <row r="73" spans="1:8" ht="68.25" customHeight="1">
      <c r="A73" s="14">
        <v>63</v>
      </c>
      <c r="B73" s="13" t="s">
        <v>123</v>
      </c>
      <c r="C73" s="18" t="s">
        <v>233</v>
      </c>
      <c r="D73" s="34">
        <v>100000000</v>
      </c>
      <c r="E73" s="18"/>
      <c r="F73" s="66">
        <f>F74</f>
        <v>79083</v>
      </c>
      <c r="G73" s="66">
        <f>G74</f>
        <v>110714</v>
      </c>
      <c r="H73" s="66">
        <f>H74</f>
        <v>110714</v>
      </c>
    </row>
    <row r="74" spans="1:8" ht="40.5" customHeight="1">
      <c r="A74" s="14">
        <v>64</v>
      </c>
      <c r="B74" s="13" t="s">
        <v>47</v>
      </c>
      <c r="C74" s="18" t="s">
        <v>233</v>
      </c>
      <c r="D74" s="35">
        <v>130000000</v>
      </c>
      <c r="E74" s="18"/>
      <c r="F74" s="66">
        <f>F77+F80</f>
        <v>79083</v>
      </c>
      <c r="G74" s="66">
        <f>G77+G80</f>
        <v>110714</v>
      </c>
      <c r="H74" s="66">
        <f>H77+H80</f>
        <v>110714</v>
      </c>
    </row>
    <row r="75" spans="1:8" ht="135" customHeight="1">
      <c r="A75" s="14">
        <v>65</v>
      </c>
      <c r="B75" s="13" t="s">
        <v>117</v>
      </c>
      <c r="C75" s="18" t="s">
        <v>233</v>
      </c>
      <c r="D75" s="35" t="str">
        <f>D76</f>
        <v>01300S4120</v>
      </c>
      <c r="E75" s="18"/>
      <c r="F75" s="66">
        <f aca="true" t="shared" si="11" ref="F75:H76">F76</f>
        <v>75317</v>
      </c>
      <c r="G75" s="66">
        <f t="shared" si="11"/>
        <v>105444</v>
      </c>
      <c r="H75" s="66">
        <f t="shared" si="11"/>
        <v>105444</v>
      </c>
    </row>
    <row r="76" spans="1:8" ht="28.5" customHeight="1">
      <c r="A76" s="14">
        <v>66</v>
      </c>
      <c r="B76" s="20" t="s">
        <v>56</v>
      </c>
      <c r="C76" s="18" t="s">
        <v>233</v>
      </c>
      <c r="D76" s="35" t="str">
        <f>D77</f>
        <v>01300S4120</v>
      </c>
      <c r="E76" s="18" t="s">
        <v>57</v>
      </c>
      <c r="F76" s="66">
        <f t="shared" si="11"/>
        <v>75317</v>
      </c>
      <c r="G76" s="66">
        <f t="shared" si="11"/>
        <v>105444</v>
      </c>
      <c r="H76" s="66">
        <f t="shared" si="11"/>
        <v>105444</v>
      </c>
    </row>
    <row r="77" spans="1:8" ht="44.25" customHeight="1">
      <c r="A77" s="14">
        <v>67</v>
      </c>
      <c r="B77" s="20" t="s">
        <v>58</v>
      </c>
      <c r="C77" s="18" t="s">
        <v>233</v>
      </c>
      <c r="D77" s="35" t="str">
        <f>D78</f>
        <v>01300S4120</v>
      </c>
      <c r="E77" s="18" t="s">
        <v>59</v>
      </c>
      <c r="F77" s="66">
        <v>75317</v>
      </c>
      <c r="G77" s="66">
        <v>105444</v>
      </c>
      <c r="H77" s="66">
        <v>105444</v>
      </c>
    </row>
    <row r="78" spans="1:8" ht="150.75" customHeight="1">
      <c r="A78" s="14">
        <v>68</v>
      </c>
      <c r="B78" s="13" t="s">
        <v>236</v>
      </c>
      <c r="C78" s="18" t="s">
        <v>233</v>
      </c>
      <c r="D78" s="35" t="s">
        <v>237</v>
      </c>
      <c r="E78" s="18"/>
      <c r="F78" s="66">
        <f aca="true" t="shared" si="12" ref="F78:H79">F79</f>
        <v>3766</v>
      </c>
      <c r="G78" s="66">
        <f t="shared" si="12"/>
        <v>5270</v>
      </c>
      <c r="H78" s="66">
        <f t="shared" si="12"/>
        <v>5270</v>
      </c>
    </row>
    <row r="79" spans="1:8" ht="30.75" customHeight="1">
      <c r="A79" s="14">
        <v>69</v>
      </c>
      <c r="B79" s="20" t="s">
        <v>56</v>
      </c>
      <c r="C79" s="18" t="s">
        <v>233</v>
      </c>
      <c r="D79" s="35" t="s">
        <v>237</v>
      </c>
      <c r="E79" s="18" t="s">
        <v>57</v>
      </c>
      <c r="F79" s="66">
        <f t="shared" si="12"/>
        <v>3766</v>
      </c>
      <c r="G79" s="66">
        <v>5270</v>
      </c>
      <c r="H79" s="66">
        <v>5270</v>
      </c>
    </row>
    <row r="80" spans="1:8" ht="42.75" customHeight="1">
      <c r="A80" s="14">
        <v>70</v>
      </c>
      <c r="B80" s="20" t="s">
        <v>58</v>
      </c>
      <c r="C80" s="18" t="s">
        <v>233</v>
      </c>
      <c r="D80" s="35" t="s">
        <v>237</v>
      </c>
      <c r="E80" s="18" t="s">
        <v>59</v>
      </c>
      <c r="F80" s="66">
        <v>3766</v>
      </c>
      <c r="G80" s="66">
        <v>5270</v>
      </c>
      <c r="H80" s="66">
        <v>5270</v>
      </c>
    </row>
    <row r="81" spans="1:8" ht="41.25" customHeight="1">
      <c r="A81" s="14">
        <v>71</v>
      </c>
      <c r="B81" s="13" t="s">
        <v>0</v>
      </c>
      <c r="C81" s="18" t="s">
        <v>2</v>
      </c>
      <c r="D81" s="35"/>
      <c r="E81" s="18"/>
      <c r="F81" s="66"/>
      <c r="G81" s="66"/>
      <c r="H81" s="66"/>
    </row>
    <row r="82" spans="1:8" ht="67.5" customHeight="1">
      <c r="A82" s="14">
        <v>72</v>
      </c>
      <c r="B82" s="13" t="s">
        <v>123</v>
      </c>
      <c r="C82" s="18" t="s">
        <v>2</v>
      </c>
      <c r="D82" s="34">
        <v>100000000</v>
      </c>
      <c r="E82" s="18"/>
      <c r="F82" s="66">
        <f aca="true" t="shared" si="13" ref="F82:H85">F83</f>
        <v>84258.2</v>
      </c>
      <c r="G82" s="66">
        <f t="shared" si="13"/>
        <v>84258.2</v>
      </c>
      <c r="H82" s="66">
        <f t="shared" si="13"/>
        <v>84258.2</v>
      </c>
    </row>
    <row r="83" spans="1:8" ht="38.25">
      <c r="A83" s="14">
        <v>73</v>
      </c>
      <c r="B83" s="13" t="s">
        <v>47</v>
      </c>
      <c r="C83" s="18" t="s">
        <v>2</v>
      </c>
      <c r="D83" s="34">
        <v>130000000</v>
      </c>
      <c r="E83" s="18"/>
      <c r="F83" s="66">
        <f t="shared" si="13"/>
        <v>84258.2</v>
      </c>
      <c r="G83" s="66">
        <f t="shared" si="13"/>
        <v>84258.2</v>
      </c>
      <c r="H83" s="66">
        <f t="shared" si="13"/>
        <v>84258.2</v>
      </c>
    </row>
    <row r="84" spans="1:8" ht="129" customHeight="1">
      <c r="A84" s="14">
        <v>74</v>
      </c>
      <c r="B84" s="13" t="s">
        <v>117</v>
      </c>
      <c r="C84" s="18" t="s">
        <v>2</v>
      </c>
      <c r="D84" s="34">
        <v>130082020</v>
      </c>
      <c r="E84" s="18"/>
      <c r="F84" s="66">
        <f t="shared" si="13"/>
        <v>84258.2</v>
      </c>
      <c r="G84" s="66">
        <f t="shared" si="13"/>
        <v>84258.2</v>
      </c>
      <c r="H84" s="66">
        <f t="shared" si="13"/>
        <v>84258.2</v>
      </c>
    </row>
    <row r="85" spans="1:8" ht="25.5">
      <c r="A85" s="14">
        <v>75</v>
      </c>
      <c r="B85" s="20" t="s">
        <v>56</v>
      </c>
      <c r="C85" s="22" t="s">
        <v>2</v>
      </c>
      <c r="D85" s="35">
        <v>130082020</v>
      </c>
      <c r="E85" s="22" t="s">
        <v>57</v>
      </c>
      <c r="F85" s="66">
        <f t="shared" si="13"/>
        <v>84258.2</v>
      </c>
      <c r="G85" s="66">
        <f t="shared" si="13"/>
        <v>84258.2</v>
      </c>
      <c r="H85" s="66">
        <f t="shared" si="13"/>
        <v>84258.2</v>
      </c>
    </row>
    <row r="86" spans="1:8" ht="38.25">
      <c r="A86" s="14">
        <v>76</v>
      </c>
      <c r="B86" s="20" t="s">
        <v>58</v>
      </c>
      <c r="C86" s="22" t="s">
        <v>2</v>
      </c>
      <c r="D86" s="35">
        <v>130082020</v>
      </c>
      <c r="E86" s="22" t="s">
        <v>59</v>
      </c>
      <c r="F86" s="75">
        <f>'прил 6 ведом'!G78</f>
        <v>84258.2</v>
      </c>
      <c r="G86" s="75">
        <f>F86</f>
        <v>84258.2</v>
      </c>
      <c r="H86" s="75">
        <f>G86</f>
        <v>84258.2</v>
      </c>
    </row>
    <row r="87" spans="1:8" ht="12.75">
      <c r="A87" s="14">
        <v>77</v>
      </c>
      <c r="B87" s="20" t="s">
        <v>60</v>
      </c>
      <c r="C87" s="22" t="s">
        <v>62</v>
      </c>
      <c r="D87" s="35"/>
      <c r="E87" s="22"/>
      <c r="F87" s="75">
        <f aca="true" t="shared" si="14" ref="F87:H89">F88</f>
        <v>602038.1</v>
      </c>
      <c r="G87" s="66">
        <f t="shared" si="14"/>
        <v>691955</v>
      </c>
      <c r="H87" s="66">
        <f t="shared" si="14"/>
        <v>701041.7</v>
      </c>
    </row>
    <row r="88" spans="1:8" ht="16.5" customHeight="1">
      <c r="A88" s="14">
        <v>78</v>
      </c>
      <c r="B88" s="20" t="s">
        <v>48</v>
      </c>
      <c r="C88" s="22" t="s">
        <v>63</v>
      </c>
      <c r="D88" s="35"/>
      <c r="E88" s="22"/>
      <c r="F88" s="66">
        <f t="shared" si="14"/>
        <v>602038.1</v>
      </c>
      <c r="G88" s="66">
        <f t="shared" si="14"/>
        <v>691955</v>
      </c>
      <c r="H88" s="66">
        <f t="shared" si="14"/>
        <v>701041.7</v>
      </c>
    </row>
    <row r="89" spans="1:8" ht="63.75" customHeight="1">
      <c r="A89" s="14">
        <v>79</v>
      </c>
      <c r="B89" s="20" t="s">
        <v>123</v>
      </c>
      <c r="C89" s="22" t="s">
        <v>63</v>
      </c>
      <c r="D89" s="35">
        <v>100000000</v>
      </c>
      <c r="E89" s="22"/>
      <c r="F89" s="66">
        <f>F90</f>
        <v>602038.1</v>
      </c>
      <c r="G89" s="66">
        <f t="shared" si="14"/>
        <v>691955</v>
      </c>
      <c r="H89" s="66">
        <f t="shared" si="14"/>
        <v>701041.7</v>
      </c>
    </row>
    <row r="90" spans="1:8" ht="38.25">
      <c r="A90" s="14">
        <v>80</v>
      </c>
      <c r="B90" s="20" t="s">
        <v>246</v>
      </c>
      <c r="C90" s="22" t="s">
        <v>63</v>
      </c>
      <c r="D90" s="35">
        <v>120000000</v>
      </c>
      <c r="E90" s="22"/>
      <c r="F90" s="66">
        <f>F97+F100+F91+F94</f>
        <v>602038.1</v>
      </c>
      <c r="G90" s="66">
        <f>G97+G100+G91+G94</f>
        <v>691955</v>
      </c>
      <c r="H90" s="66">
        <f>H97+H100+H91+H94</f>
        <v>701041.7</v>
      </c>
    </row>
    <row r="91" spans="1:8" ht="165.75">
      <c r="A91" s="14">
        <v>81</v>
      </c>
      <c r="B91" s="96" t="s">
        <v>296</v>
      </c>
      <c r="C91" s="22" t="s">
        <v>63</v>
      </c>
      <c r="D91" s="35" t="str">
        <f>D92</f>
        <v>01200S5080</v>
      </c>
      <c r="E91" s="22"/>
      <c r="F91" s="97">
        <v>218377</v>
      </c>
      <c r="G91" s="74">
        <v>227110</v>
      </c>
      <c r="H91" s="74">
        <v>236196</v>
      </c>
    </row>
    <row r="92" spans="1:8" ht="40.5" customHeight="1">
      <c r="A92" s="14">
        <v>82</v>
      </c>
      <c r="B92" s="20" t="str">
        <f>B95</f>
        <v>Закупки товаров, работ и услуг для государственных (муниципальных) нужд</v>
      </c>
      <c r="C92" s="22" t="s">
        <v>63</v>
      </c>
      <c r="D92" s="35" t="str">
        <f>D93</f>
        <v>01200S5080</v>
      </c>
      <c r="E92" s="22" t="s">
        <v>57</v>
      </c>
      <c r="F92" s="97">
        <v>218377</v>
      </c>
      <c r="G92" s="74">
        <v>227110</v>
      </c>
      <c r="H92" s="74">
        <v>236196</v>
      </c>
    </row>
    <row r="93" spans="1:8" ht="45.75" customHeight="1">
      <c r="A93" s="14">
        <v>83</v>
      </c>
      <c r="B93" s="20" t="str">
        <f>B96</f>
        <v>Иные закупки товаров, работ и услуг для обеспечения государственных (муниципальных) нужд</v>
      </c>
      <c r="C93" s="22" t="s">
        <v>63</v>
      </c>
      <c r="D93" s="35" t="str">
        <f>D94</f>
        <v>01200S5080</v>
      </c>
      <c r="E93" s="22" t="s">
        <v>59</v>
      </c>
      <c r="F93" s="97">
        <v>218377</v>
      </c>
      <c r="G93" s="74">
        <v>227110</v>
      </c>
      <c r="H93" s="74">
        <v>236196</v>
      </c>
    </row>
    <row r="94" spans="1:8" ht="144.75" customHeight="1">
      <c r="A94" s="14">
        <v>84</v>
      </c>
      <c r="B94" s="95" t="s">
        <v>295</v>
      </c>
      <c r="C94" s="22" t="s">
        <v>63</v>
      </c>
      <c r="D94" s="35" t="str">
        <f>D95</f>
        <v>01200S5080</v>
      </c>
      <c r="E94" s="22"/>
      <c r="F94" s="74">
        <v>2621</v>
      </c>
      <c r="G94" s="74">
        <v>2726</v>
      </c>
      <c r="H94" s="74">
        <v>2835</v>
      </c>
    </row>
    <row r="95" spans="1:8" ht="25.5">
      <c r="A95" s="14">
        <v>85</v>
      </c>
      <c r="B95" s="20" t="s">
        <v>56</v>
      </c>
      <c r="C95" s="22" t="s">
        <v>63</v>
      </c>
      <c r="D95" s="35" t="str">
        <f>D96</f>
        <v>01200S5080</v>
      </c>
      <c r="E95" s="22" t="s">
        <v>57</v>
      </c>
      <c r="F95" s="74">
        <v>2621</v>
      </c>
      <c r="G95" s="74">
        <v>2726</v>
      </c>
      <c r="H95" s="74">
        <v>2835</v>
      </c>
    </row>
    <row r="96" spans="1:8" ht="38.25">
      <c r="A96" s="14">
        <v>86</v>
      </c>
      <c r="B96" s="20" t="s">
        <v>58</v>
      </c>
      <c r="C96" s="22" t="s">
        <v>63</v>
      </c>
      <c r="D96" s="78" t="s">
        <v>287</v>
      </c>
      <c r="E96" s="22" t="s">
        <v>59</v>
      </c>
      <c r="F96" s="74">
        <v>2621</v>
      </c>
      <c r="G96" s="74">
        <v>2726</v>
      </c>
      <c r="H96" s="74">
        <v>2835</v>
      </c>
    </row>
    <row r="97" spans="1:8" ht="140.25">
      <c r="A97" s="14">
        <v>87</v>
      </c>
      <c r="B97" s="20" t="s">
        <v>250</v>
      </c>
      <c r="C97" s="22" t="s">
        <v>63</v>
      </c>
      <c r="D97" s="35">
        <v>120081090</v>
      </c>
      <c r="E97" s="22"/>
      <c r="F97" s="66">
        <f aca="true" t="shared" si="15" ref="F97:H98">F98</f>
        <v>166591.19</v>
      </c>
      <c r="G97" s="66">
        <f t="shared" si="15"/>
        <v>157100</v>
      </c>
      <c r="H97" s="66">
        <f>H98</f>
        <v>163600</v>
      </c>
    </row>
    <row r="98" spans="1:8" ht="25.5">
      <c r="A98" s="14">
        <v>88</v>
      </c>
      <c r="B98" s="20" t="s">
        <v>56</v>
      </c>
      <c r="C98" s="22" t="s">
        <v>63</v>
      </c>
      <c r="D98" s="35">
        <v>120081090</v>
      </c>
      <c r="E98" s="22" t="s">
        <v>57</v>
      </c>
      <c r="F98" s="66">
        <f t="shared" si="15"/>
        <v>166591.19</v>
      </c>
      <c r="G98" s="66">
        <f t="shared" si="15"/>
        <v>157100</v>
      </c>
      <c r="H98" s="66">
        <f t="shared" si="15"/>
        <v>163600</v>
      </c>
    </row>
    <row r="99" spans="1:8" ht="38.25">
      <c r="A99" s="14">
        <v>89</v>
      </c>
      <c r="B99" s="20" t="s">
        <v>58</v>
      </c>
      <c r="C99" s="22" t="s">
        <v>63</v>
      </c>
      <c r="D99" s="35">
        <v>120081090</v>
      </c>
      <c r="E99" s="22" t="s">
        <v>59</v>
      </c>
      <c r="F99" s="75">
        <f>'прил 6 ведом'!G91</f>
        <v>166591.19</v>
      </c>
      <c r="G99" s="75">
        <v>157100</v>
      </c>
      <c r="H99" s="75">
        <v>163600</v>
      </c>
    </row>
    <row r="100" spans="1:8" ht="127.5">
      <c r="A100" s="14">
        <v>90</v>
      </c>
      <c r="B100" s="47" t="s">
        <v>84</v>
      </c>
      <c r="C100" s="22" t="s">
        <v>63</v>
      </c>
      <c r="D100" s="35">
        <v>120082120</v>
      </c>
      <c r="E100" s="22"/>
      <c r="F100" s="66">
        <f aca="true" t="shared" si="16" ref="F100:H101">F101</f>
        <v>214448.91</v>
      </c>
      <c r="G100" s="66">
        <f t="shared" si="16"/>
        <v>305019</v>
      </c>
      <c r="H100" s="66">
        <f t="shared" si="16"/>
        <v>298410.7</v>
      </c>
    </row>
    <row r="101" spans="1:8" ht="25.5">
      <c r="A101" s="14">
        <v>91</v>
      </c>
      <c r="B101" s="20" t="s">
        <v>56</v>
      </c>
      <c r="C101" s="22" t="s">
        <v>63</v>
      </c>
      <c r="D101" s="35">
        <v>120082120</v>
      </c>
      <c r="E101" s="22" t="s">
        <v>57</v>
      </c>
      <c r="F101" s="66">
        <f t="shared" si="16"/>
        <v>214448.91</v>
      </c>
      <c r="G101" s="66">
        <f t="shared" si="16"/>
        <v>305019</v>
      </c>
      <c r="H101" s="66">
        <f t="shared" si="16"/>
        <v>298410.7</v>
      </c>
    </row>
    <row r="102" spans="1:8" ht="38.25">
      <c r="A102" s="14">
        <v>92</v>
      </c>
      <c r="B102" s="20" t="s">
        <v>58</v>
      </c>
      <c r="C102" s="22" t="s">
        <v>63</v>
      </c>
      <c r="D102" s="35">
        <v>120082120</v>
      </c>
      <c r="E102" s="22" t="s">
        <v>59</v>
      </c>
      <c r="F102" s="75">
        <f>'прил 6 ведом'!G94</f>
        <v>214448.91</v>
      </c>
      <c r="G102" s="75">
        <f>'прил 6 ведом'!H94</f>
        <v>305019</v>
      </c>
      <c r="H102" s="75">
        <f>'прил 6 ведом'!I94</f>
        <v>298410.7</v>
      </c>
    </row>
    <row r="103" spans="1:8" ht="12.75">
      <c r="A103" s="14">
        <v>93</v>
      </c>
      <c r="B103" s="13" t="s">
        <v>3</v>
      </c>
      <c r="C103" s="18" t="s">
        <v>10</v>
      </c>
      <c r="D103" s="34"/>
      <c r="E103" s="14"/>
      <c r="F103" s="75">
        <f aca="true" t="shared" si="17" ref="F103:H105">F104</f>
        <v>848703.93</v>
      </c>
      <c r="G103" s="66">
        <f t="shared" si="17"/>
        <v>914020</v>
      </c>
      <c r="H103" s="66">
        <f t="shared" si="17"/>
        <v>697134</v>
      </c>
    </row>
    <row r="104" spans="1:8" ht="12.75">
      <c r="A104" s="14">
        <v>94</v>
      </c>
      <c r="B104" s="13" t="s">
        <v>4</v>
      </c>
      <c r="C104" s="18" t="s">
        <v>11</v>
      </c>
      <c r="D104" s="34"/>
      <c r="E104" s="14"/>
      <c r="F104" s="66">
        <f t="shared" si="17"/>
        <v>848703.93</v>
      </c>
      <c r="G104" s="66">
        <f t="shared" si="17"/>
        <v>914020</v>
      </c>
      <c r="H104" s="66">
        <f t="shared" si="17"/>
        <v>697134</v>
      </c>
    </row>
    <row r="105" spans="1:8" ht="63.75">
      <c r="A105" s="14">
        <v>95</v>
      </c>
      <c r="B105" s="13" t="s">
        <v>123</v>
      </c>
      <c r="C105" s="18" t="s">
        <v>11</v>
      </c>
      <c r="D105" s="34">
        <v>100000000</v>
      </c>
      <c r="E105" s="14"/>
      <c r="F105" s="66">
        <f t="shared" si="17"/>
        <v>848703.93</v>
      </c>
      <c r="G105" s="66">
        <f t="shared" si="17"/>
        <v>914020</v>
      </c>
      <c r="H105" s="66">
        <f t="shared" si="17"/>
        <v>697134</v>
      </c>
    </row>
    <row r="106" spans="1:8" ht="25.5">
      <c r="A106" s="14">
        <v>96</v>
      </c>
      <c r="B106" s="13" t="s">
        <v>124</v>
      </c>
      <c r="C106" s="18" t="s">
        <v>11</v>
      </c>
      <c r="D106" s="34">
        <v>110000000</v>
      </c>
      <c r="E106" s="14"/>
      <c r="F106" s="75">
        <f>F115+F118+F121+F107+F110</f>
        <v>848703.93</v>
      </c>
      <c r="G106" s="75">
        <f>G115+G118+G121+G107</f>
        <v>914020</v>
      </c>
      <c r="H106" s="75">
        <f>H115+H118+H121+H107</f>
        <v>697134</v>
      </c>
    </row>
    <row r="107" spans="1:8" ht="114.75">
      <c r="A107" s="14">
        <v>97</v>
      </c>
      <c r="B107" s="103" t="s">
        <v>289</v>
      </c>
      <c r="C107" s="18" t="s">
        <v>11</v>
      </c>
      <c r="D107" s="78" t="s">
        <v>290</v>
      </c>
      <c r="E107" s="14"/>
      <c r="F107" s="75">
        <v>0</v>
      </c>
      <c r="G107" s="75">
        <v>116000</v>
      </c>
      <c r="H107" s="75">
        <v>0</v>
      </c>
    </row>
    <row r="108" spans="1:8" ht="39" customHeight="1">
      <c r="A108" s="14">
        <v>98</v>
      </c>
      <c r="B108" s="13" t="str">
        <f>B114</f>
        <v>Закупки товаров, работ и услуг для государственных (муниципальных) нужд</v>
      </c>
      <c r="C108" s="18" t="s">
        <v>11</v>
      </c>
      <c r="D108" s="78" t="s">
        <v>290</v>
      </c>
      <c r="E108" s="14">
        <v>200</v>
      </c>
      <c r="F108" s="75">
        <v>0</v>
      </c>
      <c r="G108" s="75">
        <v>116000</v>
      </c>
      <c r="H108" s="75">
        <v>0</v>
      </c>
    </row>
    <row r="109" spans="1:8" ht="45.75" customHeight="1">
      <c r="A109" s="14">
        <v>99</v>
      </c>
      <c r="B109" s="13" t="str">
        <f>B115</f>
        <v>Иные закупки товаров, работ и услуг для обеспечения государственных (муниципальных) нужд</v>
      </c>
      <c r="C109" s="18" t="s">
        <v>11</v>
      </c>
      <c r="D109" s="78" t="s">
        <v>290</v>
      </c>
      <c r="E109" s="14">
        <v>240</v>
      </c>
      <c r="F109" s="75">
        <v>0</v>
      </c>
      <c r="G109" s="75">
        <v>116000</v>
      </c>
      <c r="H109" s="75">
        <v>0</v>
      </c>
    </row>
    <row r="110" spans="1:8" ht="112.5" customHeight="1">
      <c r="A110" s="14">
        <v>100</v>
      </c>
      <c r="B110" s="99" t="str">
        <f>'прил 6 ведом'!B111</f>
        <v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v>
      </c>
      <c r="C110" s="18" t="s">
        <v>11</v>
      </c>
      <c r="D110" s="78" t="str">
        <f>D111</f>
        <v>01100S6410</v>
      </c>
      <c r="E110" s="14"/>
      <c r="F110" s="75">
        <v>9683.93</v>
      </c>
      <c r="G110" s="75">
        <v>0</v>
      </c>
      <c r="H110" s="75">
        <v>0</v>
      </c>
    </row>
    <row r="111" spans="1:8" ht="45.75" customHeight="1">
      <c r="A111" s="14">
        <v>101</v>
      </c>
      <c r="B111" s="13" t="str">
        <f>B108</f>
        <v>Закупки товаров, работ и услуг для государственных (муниципальных) нужд</v>
      </c>
      <c r="C111" s="18" t="s">
        <v>11</v>
      </c>
      <c r="D111" s="78" t="str">
        <f>D112</f>
        <v>01100S6410</v>
      </c>
      <c r="E111" s="14">
        <v>200</v>
      </c>
      <c r="F111" s="75">
        <v>9683.93</v>
      </c>
      <c r="G111" s="75">
        <v>0</v>
      </c>
      <c r="H111" s="75">
        <v>0</v>
      </c>
    </row>
    <row r="112" spans="1:8" ht="45.75" customHeight="1">
      <c r="A112" s="14">
        <v>102</v>
      </c>
      <c r="B112" s="13" t="str">
        <f>B109</f>
        <v>Иные закупки товаров, работ и услуг для обеспечения государственных (муниципальных) нужд</v>
      </c>
      <c r="C112" s="18" t="s">
        <v>11</v>
      </c>
      <c r="D112" s="78" t="s">
        <v>291</v>
      </c>
      <c r="E112" s="14">
        <v>240</v>
      </c>
      <c r="F112" s="75">
        <v>9683.93</v>
      </c>
      <c r="G112" s="75">
        <v>0</v>
      </c>
      <c r="H112" s="75">
        <v>0</v>
      </c>
    </row>
    <row r="113" spans="1:8" ht="102">
      <c r="A113" s="14">
        <v>103</v>
      </c>
      <c r="B113" s="13" t="s">
        <v>122</v>
      </c>
      <c r="C113" s="18" t="s">
        <v>11</v>
      </c>
      <c r="D113" s="34">
        <v>110081010</v>
      </c>
      <c r="E113" s="14"/>
      <c r="F113" s="66">
        <f aca="true" t="shared" si="18" ref="F113:H114">F114</f>
        <v>585020</v>
      </c>
      <c r="G113" s="66">
        <f t="shared" si="18"/>
        <v>685020</v>
      </c>
      <c r="H113" s="66">
        <f t="shared" si="18"/>
        <v>685020</v>
      </c>
    </row>
    <row r="114" spans="1:8" ht="25.5">
      <c r="A114" s="14">
        <v>104</v>
      </c>
      <c r="B114" s="20" t="s">
        <v>56</v>
      </c>
      <c r="C114" s="18" t="s">
        <v>11</v>
      </c>
      <c r="D114" s="34">
        <v>110081010</v>
      </c>
      <c r="E114" s="14">
        <v>200</v>
      </c>
      <c r="F114" s="66">
        <f t="shared" si="18"/>
        <v>585020</v>
      </c>
      <c r="G114" s="66">
        <f t="shared" si="18"/>
        <v>685020</v>
      </c>
      <c r="H114" s="66">
        <f t="shared" si="18"/>
        <v>685020</v>
      </c>
    </row>
    <row r="115" spans="1:8" ht="38.25">
      <c r="A115" s="14">
        <v>105</v>
      </c>
      <c r="B115" s="20" t="s">
        <v>58</v>
      </c>
      <c r="C115" s="18" t="s">
        <v>11</v>
      </c>
      <c r="D115" s="34">
        <v>110081010</v>
      </c>
      <c r="E115" s="14">
        <v>240</v>
      </c>
      <c r="F115" s="75">
        <f>'прил 6 ведом'!G99</f>
        <v>585020</v>
      </c>
      <c r="G115" s="75">
        <f>'прил 6 ведом'!H99</f>
        <v>685020</v>
      </c>
      <c r="H115" s="75">
        <f>'прил 6 ведом'!I99</f>
        <v>685020</v>
      </c>
    </row>
    <row r="116" spans="1:8" ht="114.75">
      <c r="A116" s="14">
        <v>106</v>
      </c>
      <c r="B116" s="13" t="s">
        <v>125</v>
      </c>
      <c r="C116" s="18" t="s">
        <v>11</v>
      </c>
      <c r="D116" s="34">
        <v>110081040</v>
      </c>
      <c r="E116" s="14"/>
      <c r="F116" s="66">
        <f aca="true" t="shared" si="19" ref="F116:H117">F117</f>
        <v>63000</v>
      </c>
      <c r="G116" s="66">
        <f t="shared" si="19"/>
        <v>50000</v>
      </c>
      <c r="H116" s="66">
        <f t="shared" si="19"/>
        <v>0</v>
      </c>
    </row>
    <row r="117" spans="1:8" ht="25.5">
      <c r="A117" s="14">
        <v>107</v>
      </c>
      <c r="B117" s="20" t="s">
        <v>56</v>
      </c>
      <c r="C117" s="18" t="s">
        <v>11</v>
      </c>
      <c r="D117" s="34">
        <v>110081040</v>
      </c>
      <c r="E117" s="14">
        <v>200</v>
      </c>
      <c r="F117" s="66">
        <f t="shared" si="19"/>
        <v>63000</v>
      </c>
      <c r="G117" s="66">
        <f t="shared" si="19"/>
        <v>50000</v>
      </c>
      <c r="H117" s="66">
        <f t="shared" si="19"/>
        <v>0</v>
      </c>
    </row>
    <row r="118" spans="1:8" ht="38.25">
      <c r="A118" s="14">
        <v>108</v>
      </c>
      <c r="B118" s="20" t="s">
        <v>58</v>
      </c>
      <c r="C118" s="18" t="s">
        <v>11</v>
      </c>
      <c r="D118" s="34">
        <v>110081040</v>
      </c>
      <c r="E118" s="14">
        <v>240</v>
      </c>
      <c r="F118" s="75">
        <f>'прил 6 ведом'!G104</f>
        <v>63000</v>
      </c>
      <c r="G118" s="75">
        <f>'прил 6 ведом'!H104</f>
        <v>50000</v>
      </c>
      <c r="H118" s="75">
        <v>0</v>
      </c>
    </row>
    <row r="119" spans="1:8" ht="116.25" customHeight="1">
      <c r="A119" s="14">
        <v>109</v>
      </c>
      <c r="B119" s="13" t="s">
        <v>126</v>
      </c>
      <c r="C119" s="18" t="s">
        <v>11</v>
      </c>
      <c r="D119" s="34">
        <v>110081050</v>
      </c>
      <c r="E119" s="14"/>
      <c r="F119" s="66">
        <f aca="true" t="shared" si="20" ref="F119:H120">F120</f>
        <v>191000</v>
      </c>
      <c r="G119" s="66">
        <f t="shared" si="20"/>
        <v>63000</v>
      </c>
      <c r="H119" s="66">
        <f t="shared" si="20"/>
        <v>12114</v>
      </c>
    </row>
    <row r="120" spans="1:8" ht="25.5">
      <c r="A120" s="14">
        <v>110</v>
      </c>
      <c r="B120" s="20" t="s">
        <v>56</v>
      </c>
      <c r="C120" s="18" t="s">
        <v>11</v>
      </c>
      <c r="D120" s="34">
        <v>110081050</v>
      </c>
      <c r="E120" s="14">
        <v>200</v>
      </c>
      <c r="F120" s="66">
        <f t="shared" si="20"/>
        <v>191000</v>
      </c>
      <c r="G120" s="66">
        <f t="shared" si="20"/>
        <v>63000</v>
      </c>
      <c r="H120" s="66">
        <f t="shared" si="20"/>
        <v>12114</v>
      </c>
    </row>
    <row r="121" spans="1:8" ht="38.25">
      <c r="A121" s="14">
        <v>111</v>
      </c>
      <c r="B121" s="20" t="s">
        <v>58</v>
      </c>
      <c r="C121" s="18" t="s">
        <v>11</v>
      </c>
      <c r="D121" s="34">
        <v>110081050</v>
      </c>
      <c r="E121" s="14">
        <v>240</v>
      </c>
      <c r="F121" s="75">
        <f>'прил 6 ведом'!G107</f>
        <v>191000</v>
      </c>
      <c r="G121" s="75">
        <f>'прил 6 ведом'!H107</f>
        <v>63000</v>
      </c>
      <c r="H121" s="75">
        <f>'прил 6 ведом'!I107</f>
        <v>12114</v>
      </c>
    </row>
    <row r="122" spans="1:8" ht="12.75">
      <c r="A122" s="14">
        <v>112</v>
      </c>
      <c r="B122" s="20" t="s">
        <v>20</v>
      </c>
      <c r="C122" s="22" t="s">
        <v>12</v>
      </c>
      <c r="D122" s="35"/>
      <c r="E122" s="21"/>
      <c r="F122" s="75">
        <f aca="true" t="shared" si="21" ref="F122:H123">F123</f>
        <v>1718150</v>
      </c>
      <c r="G122" s="66">
        <f t="shared" si="21"/>
        <v>1718150</v>
      </c>
      <c r="H122" s="66">
        <f t="shared" si="21"/>
        <v>1718150</v>
      </c>
    </row>
    <row r="123" spans="1:8" ht="12.75">
      <c r="A123" s="14">
        <v>113</v>
      </c>
      <c r="B123" s="20" t="s">
        <v>5</v>
      </c>
      <c r="C123" s="22" t="s">
        <v>13</v>
      </c>
      <c r="D123" s="35"/>
      <c r="E123" s="22"/>
      <c r="F123" s="66">
        <f t="shared" si="21"/>
        <v>1718150</v>
      </c>
      <c r="G123" s="66">
        <f t="shared" si="21"/>
        <v>1718150</v>
      </c>
      <c r="H123" s="66">
        <f t="shared" si="21"/>
        <v>1718150</v>
      </c>
    </row>
    <row r="124" spans="1:8" ht="59.25" customHeight="1">
      <c r="A124" s="14">
        <v>114</v>
      </c>
      <c r="B124" s="73" t="s">
        <v>123</v>
      </c>
      <c r="C124" s="22" t="s">
        <v>13</v>
      </c>
      <c r="D124" s="35">
        <v>140000000</v>
      </c>
      <c r="E124" s="22"/>
      <c r="F124" s="66">
        <f>F125+F129</f>
        <v>1718150</v>
      </c>
      <c r="G124" s="66">
        <f>G125+G129</f>
        <v>1718150</v>
      </c>
      <c r="H124" s="66">
        <f>H125+H129</f>
        <v>1718150</v>
      </c>
    </row>
    <row r="125" spans="1:8" ht="25.5" hidden="1">
      <c r="A125" s="14">
        <v>115</v>
      </c>
      <c r="B125" s="20" t="s">
        <v>203</v>
      </c>
      <c r="C125" s="22" t="s">
        <v>13</v>
      </c>
      <c r="D125" s="35">
        <v>210000000</v>
      </c>
      <c r="E125" s="22"/>
      <c r="F125" s="66">
        <f aca="true" t="shared" si="22" ref="F125:H127">F126</f>
        <v>0</v>
      </c>
      <c r="G125" s="66">
        <f t="shared" si="22"/>
        <v>0</v>
      </c>
      <c r="H125" s="66">
        <f t="shared" si="22"/>
        <v>0</v>
      </c>
    </row>
    <row r="126" spans="1:8" ht="76.5" hidden="1">
      <c r="A126" s="14">
        <v>116</v>
      </c>
      <c r="B126" s="20" t="s">
        <v>204</v>
      </c>
      <c r="C126" s="22" t="s">
        <v>13</v>
      </c>
      <c r="D126" s="35">
        <v>210082060</v>
      </c>
      <c r="E126" s="22"/>
      <c r="F126" s="66">
        <f t="shared" si="22"/>
        <v>0</v>
      </c>
      <c r="G126" s="66">
        <f t="shared" si="22"/>
        <v>0</v>
      </c>
      <c r="H126" s="66">
        <f t="shared" si="22"/>
        <v>0</v>
      </c>
    </row>
    <row r="127" spans="1:8" ht="38.25" hidden="1">
      <c r="A127" s="14">
        <v>117</v>
      </c>
      <c r="B127" s="20" t="s">
        <v>205</v>
      </c>
      <c r="C127" s="22" t="s">
        <v>13</v>
      </c>
      <c r="D127" s="35">
        <v>210082060</v>
      </c>
      <c r="E127" s="22" t="s">
        <v>68</v>
      </c>
      <c r="F127" s="66">
        <f t="shared" si="22"/>
        <v>0</v>
      </c>
      <c r="G127" s="66">
        <f t="shared" si="22"/>
        <v>0</v>
      </c>
      <c r="H127" s="66">
        <f t="shared" si="22"/>
        <v>0</v>
      </c>
    </row>
    <row r="128" spans="1:8" ht="12.75" hidden="1">
      <c r="A128" s="14">
        <v>118</v>
      </c>
      <c r="B128" s="20" t="s">
        <v>71</v>
      </c>
      <c r="C128" s="22" t="s">
        <v>13</v>
      </c>
      <c r="D128" s="35">
        <v>210082060</v>
      </c>
      <c r="E128" s="22" t="s">
        <v>67</v>
      </c>
      <c r="F128" s="79">
        <v>0</v>
      </c>
      <c r="G128" s="79">
        <v>0</v>
      </c>
      <c r="H128" s="79">
        <v>0</v>
      </c>
    </row>
    <row r="129" spans="1:8" ht="25.5">
      <c r="A129" s="14">
        <v>119</v>
      </c>
      <c r="B129" s="73" t="s">
        <v>302</v>
      </c>
      <c r="C129" s="22" t="s">
        <v>13</v>
      </c>
      <c r="D129" s="35">
        <v>140000000</v>
      </c>
      <c r="E129" s="22"/>
      <c r="F129" s="66">
        <f aca="true" t="shared" si="23" ref="F129:H131">F130</f>
        <v>1718150</v>
      </c>
      <c r="G129" s="66">
        <f t="shared" si="23"/>
        <v>1718150</v>
      </c>
      <c r="H129" s="66">
        <f t="shared" si="23"/>
        <v>1718150</v>
      </c>
    </row>
    <row r="130" spans="1:8" ht="178.5">
      <c r="A130" s="14">
        <v>120</v>
      </c>
      <c r="B130" s="81" t="s">
        <v>305</v>
      </c>
      <c r="C130" s="22" t="s">
        <v>13</v>
      </c>
      <c r="D130" s="35">
        <v>140082060</v>
      </c>
      <c r="E130" s="22"/>
      <c r="F130" s="66">
        <f t="shared" si="23"/>
        <v>1718150</v>
      </c>
      <c r="G130" s="66">
        <f>G131</f>
        <v>1718150</v>
      </c>
      <c r="H130" s="66">
        <f t="shared" si="23"/>
        <v>1718150</v>
      </c>
    </row>
    <row r="131" spans="1:8" ht="12.75">
      <c r="A131" s="14">
        <v>121</v>
      </c>
      <c r="B131" s="73" t="s">
        <v>206</v>
      </c>
      <c r="C131" s="22" t="s">
        <v>13</v>
      </c>
      <c r="D131" s="35">
        <v>140082060</v>
      </c>
      <c r="E131" s="22" t="s">
        <v>68</v>
      </c>
      <c r="F131" s="66">
        <f>F132</f>
        <v>1718150</v>
      </c>
      <c r="G131" s="66">
        <f t="shared" si="23"/>
        <v>1718150</v>
      </c>
      <c r="H131" s="66">
        <f>H132</f>
        <v>1718150</v>
      </c>
    </row>
    <row r="132" spans="1:8" ht="21.75" customHeight="1">
      <c r="A132" s="14">
        <v>122</v>
      </c>
      <c r="B132" s="83" t="s">
        <v>162</v>
      </c>
      <c r="C132" s="22" t="s">
        <v>13</v>
      </c>
      <c r="D132" s="35">
        <v>140082060</v>
      </c>
      <c r="E132" s="22" t="s">
        <v>67</v>
      </c>
      <c r="F132" s="75">
        <f>'прил 6 ведом'!G115</f>
        <v>1718150</v>
      </c>
      <c r="G132" s="75">
        <f>F132</f>
        <v>1718150</v>
      </c>
      <c r="H132" s="75">
        <f>G132</f>
        <v>1718150</v>
      </c>
    </row>
    <row r="133" spans="1:8" ht="12.75">
      <c r="A133" s="14">
        <v>123</v>
      </c>
      <c r="B133" s="24" t="s">
        <v>127</v>
      </c>
      <c r="C133" s="22" t="s">
        <v>128</v>
      </c>
      <c r="D133" s="35"/>
      <c r="E133" s="22"/>
      <c r="F133" s="75">
        <f aca="true" t="shared" si="24" ref="F133:G135">F134</f>
        <v>38170</v>
      </c>
      <c r="G133" s="66">
        <f t="shared" si="24"/>
        <v>38170</v>
      </c>
      <c r="H133" s="66">
        <f>H134</f>
        <v>38170</v>
      </c>
    </row>
    <row r="134" spans="1:8" ht="25.5">
      <c r="A134" s="14">
        <v>124</v>
      </c>
      <c r="B134" s="24" t="s">
        <v>129</v>
      </c>
      <c r="C134" s="22" t="s">
        <v>130</v>
      </c>
      <c r="D134" s="35"/>
      <c r="E134" s="22"/>
      <c r="F134" s="66">
        <f t="shared" si="24"/>
        <v>38170</v>
      </c>
      <c r="G134" s="66">
        <f t="shared" si="24"/>
        <v>38170</v>
      </c>
      <c r="H134" s="66">
        <f>H135</f>
        <v>38170</v>
      </c>
    </row>
    <row r="135" spans="1:8" ht="66" customHeight="1">
      <c r="A135" s="14">
        <v>125</v>
      </c>
      <c r="B135" s="24" t="s">
        <v>131</v>
      </c>
      <c r="C135" s="22" t="s">
        <v>130</v>
      </c>
      <c r="D135" s="35">
        <v>100000000</v>
      </c>
      <c r="E135" s="22"/>
      <c r="F135" s="66">
        <f t="shared" si="24"/>
        <v>38170</v>
      </c>
      <c r="G135" s="66">
        <f t="shared" si="24"/>
        <v>38170</v>
      </c>
      <c r="H135" s="66">
        <f>H136</f>
        <v>38170</v>
      </c>
    </row>
    <row r="136" spans="1:8" ht="25.5">
      <c r="A136" s="14">
        <v>126</v>
      </c>
      <c r="B136" s="24" t="s">
        <v>132</v>
      </c>
      <c r="C136" s="22" t="s">
        <v>130</v>
      </c>
      <c r="D136" s="35">
        <v>1400000000</v>
      </c>
      <c r="E136" s="22"/>
      <c r="F136" s="66">
        <f>F137+F140</f>
        <v>38170</v>
      </c>
      <c r="G136" s="66">
        <f>G137+G140</f>
        <v>38170</v>
      </c>
      <c r="H136" s="66">
        <f>H137+H140</f>
        <v>38170</v>
      </c>
    </row>
    <row r="137" spans="1:8" ht="134.25" customHeight="1">
      <c r="A137" s="14">
        <v>127</v>
      </c>
      <c r="B137" s="24" t="s">
        <v>137</v>
      </c>
      <c r="C137" s="22" t="s">
        <v>130</v>
      </c>
      <c r="D137" s="35" t="str">
        <f>D138</f>
        <v>1400S5550</v>
      </c>
      <c r="E137" s="22"/>
      <c r="F137" s="75">
        <f aca="true" t="shared" si="25" ref="F137:H138">F138</f>
        <v>34080</v>
      </c>
      <c r="G137" s="75">
        <f t="shared" si="25"/>
        <v>34080</v>
      </c>
      <c r="H137" s="75">
        <f t="shared" si="25"/>
        <v>34080</v>
      </c>
    </row>
    <row r="138" spans="1:8" ht="25.5">
      <c r="A138" s="14">
        <v>128</v>
      </c>
      <c r="B138" s="20" t="s">
        <v>56</v>
      </c>
      <c r="C138" s="22" t="s">
        <v>130</v>
      </c>
      <c r="D138" s="35" t="str">
        <f>D139</f>
        <v>1400S5550</v>
      </c>
      <c r="E138" s="22" t="s">
        <v>57</v>
      </c>
      <c r="F138" s="66">
        <f t="shared" si="25"/>
        <v>34080</v>
      </c>
      <c r="G138" s="66">
        <f t="shared" si="25"/>
        <v>34080</v>
      </c>
      <c r="H138" s="66">
        <f t="shared" si="25"/>
        <v>34080</v>
      </c>
    </row>
    <row r="139" spans="1:8" ht="38.25">
      <c r="A139" s="14">
        <v>129</v>
      </c>
      <c r="B139" s="20" t="s">
        <v>58</v>
      </c>
      <c r="C139" s="22" t="s">
        <v>130</v>
      </c>
      <c r="D139" s="35" t="str">
        <f>D140</f>
        <v>1400S5550</v>
      </c>
      <c r="E139" s="22" t="s">
        <v>59</v>
      </c>
      <c r="F139" s="75">
        <f>'прил 6 ведом'!G129</f>
        <v>34080</v>
      </c>
      <c r="G139" s="75">
        <f>F139</f>
        <v>34080</v>
      </c>
      <c r="H139" s="75">
        <f>G139</f>
        <v>34080</v>
      </c>
    </row>
    <row r="140" spans="1:8" ht="117.75" customHeight="1">
      <c r="A140" s="14">
        <v>130</v>
      </c>
      <c r="B140" s="24" t="s">
        <v>139</v>
      </c>
      <c r="C140" s="22" t="s">
        <v>130</v>
      </c>
      <c r="D140" s="35" t="s">
        <v>83</v>
      </c>
      <c r="E140" s="22"/>
      <c r="F140" s="66">
        <f aca="true" t="shared" si="26" ref="F140:H141">F141</f>
        <v>4090</v>
      </c>
      <c r="G140" s="66">
        <f t="shared" si="26"/>
        <v>4090</v>
      </c>
      <c r="H140" s="66">
        <f t="shared" si="26"/>
        <v>4090</v>
      </c>
    </row>
    <row r="141" spans="1:8" ht="25.5">
      <c r="A141" s="14">
        <v>131</v>
      </c>
      <c r="B141" s="20" t="s">
        <v>56</v>
      </c>
      <c r="C141" s="22" t="s">
        <v>130</v>
      </c>
      <c r="D141" s="35" t="s">
        <v>83</v>
      </c>
      <c r="E141" s="22" t="s">
        <v>57</v>
      </c>
      <c r="F141" s="66">
        <f t="shared" si="26"/>
        <v>4090</v>
      </c>
      <c r="G141" s="66">
        <f t="shared" si="26"/>
        <v>4090</v>
      </c>
      <c r="H141" s="66">
        <f t="shared" si="26"/>
        <v>4090</v>
      </c>
    </row>
    <row r="142" spans="1:8" ht="38.25">
      <c r="A142" s="14">
        <v>132</v>
      </c>
      <c r="B142" s="20" t="s">
        <v>58</v>
      </c>
      <c r="C142" s="22" t="s">
        <v>130</v>
      </c>
      <c r="D142" s="35" t="s">
        <v>83</v>
      </c>
      <c r="E142" s="22" t="s">
        <v>59</v>
      </c>
      <c r="F142" s="75">
        <f>'прил 6 ведом'!G134</f>
        <v>4090</v>
      </c>
      <c r="G142" s="75">
        <f>F142</f>
        <v>4090</v>
      </c>
      <c r="H142" s="75">
        <f>G142</f>
        <v>4090</v>
      </c>
    </row>
    <row r="143" spans="1:8" ht="12.75">
      <c r="A143" s="14">
        <v>133</v>
      </c>
      <c r="B143" s="106" t="s">
        <v>301</v>
      </c>
      <c r="C143" s="105" t="s">
        <v>197</v>
      </c>
      <c r="D143" s="35"/>
      <c r="E143" s="22"/>
      <c r="F143" s="75">
        <f aca="true" t="shared" si="27" ref="F143:H146">F144</f>
        <v>48528</v>
      </c>
      <c r="G143" s="75">
        <f t="shared" si="27"/>
        <v>48528</v>
      </c>
      <c r="H143" s="75">
        <f t="shared" si="27"/>
        <v>48528</v>
      </c>
    </row>
    <row r="144" spans="1:8" ht="12.75">
      <c r="A144" s="14">
        <v>134</v>
      </c>
      <c r="B144" s="106" t="s">
        <v>198</v>
      </c>
      <c r="C144" s="105" t="s">
        <v>199</v>
      </c>
      <c r="D144" s="35"/>
      <c r="E144" s="22"/>
      <c r="F144" s="75">
        <f t="shared" si="27"/>
        <v>48528</v>
      </c>
      <c r="G144" s="75">
        <f t="shared" si="27"/>
        <v>48528</v>
      </c>
      <c r="H144" s="75">
        <f t="shared" si="27"/>
        <v>48528</v>
      </c>
    </row>
    <row r="145" spans="1:8" ht="52.5" customHeight="1">
      <c r="A145" s="14">
        <v>135</v>
      </c>
      <c r="B145" s="73" t="s">
        <v>123</v>
      </c>
      <c r="C145" s="105" t="s">
        <v>199</v>
      </c>
      <c r="D145" s="35">
        <v>100000000</v>
      </c>
      <c r="E145" s="22"/>
      <c r="F145" s="75">
        <f t="shared" si="27"/>
        <v>48528</v>
      </c>
      <c r="G145" s="75">
        <f t="shared" si="27"/>
        <v>48528</v>
      </c>
      <c r="H145" s="75">
        <f t="shared" si="27"/>
        <v>48528</v>
      </c>
    </row>
    <row r="146" spans="1:8" ht="36" customHeight="1">
      <c r="A146" s="14">
        <v>136</v>
      </c>
      <c r="B146" s="73" t="s">
        <v>302</v>
      </c>
      <c r="C146" s="105" t="s">
        <v>199</v>
      </c>
      <c r="D146" s="35">
        <v>140000000</v>
      </c>
      <c r="E146" s="22"/>
      <c r="F146" s="75">
        <f t="shared" si="27"/>
        <v>48528</v>
      </c>
      <c r="G146" s="75">
        <f t="shared" si="27"/>
        <v>48528</v>
      </c>
      <c r="H146" s="75">
        <f t="shared" si="27"/>
        <v>48528</v>
      </c>
    </row>
    <row r="147" spans="1:8" ht="219" customHeight="1">
      <c r="A147" s="14">
        <v>137</v>
      </c>
      <c r="B147" s="81" t="s">
        <v>303</v>
      </c>
      <c r="C147" s="21">
        <v>1001</v>
      </c>
      <c r="D147" s="35">
        <v>140082110</v>
      </c>
      <c r="E147" s="22" t="s">
        <v>85</v>
      </c>
      <c r="F147" s="75">
        <f aca="true" t="shared" si="28" ref="F147:H148">F148</f>
        <v>48528</v>
      </c>
      <c r="G147" s="75">
        <f t="shared" si="28"/>
        <v>48528</v>
      </c>
      <c r="H147" s="75">
        <f t="shared" si="28"/>
        <v>48528</v>
      </c>
    </row>
    <row r="148" spans="1:8" ht="12.75">
      <c r="A148" s="14">
        <v>138</v>
      </c>
      <c r="B148" s="73" t="s">
        <v>206</v>
      </c>
      <c r="C148" s="22" t="s">
        <v>199</v>
      </c>
      <c r="D148" s="35">
        <v>140082110</v>
      </c>
      <c r="E148" s="22" t="s">
        <v>68</v>
      </c>
      <c r="F148" s="75">
        <f t="shared" si="28"/>
        <v>48528</v>
      </c>
      <c r="G148" s="75">
        <f t="shared" si="28"/>
        <v>48528</v>
      </c>
      <c r="H148" s="75">
        <f t="shared" si="28"/>
        <v>48528</v>
      </c>
    </row>
    <row r="149" spans="1:8" ht="12.75">
      <c r="A149" s="14">
        <v>139</v>
      </c>
      <c r="B149" s="83" t="s">
        <v>162</v>
      </c>
      <c r="C149" s="22" t="s">
        <v>199</v>
      </c>
      <c r="D149" s="35">
        <v>140082110</v>
      </c>
      <c r="E149" s="22" t="s">
        <v>67</v>
      </c>
      <c r="F149" s="75">
        <v>48528</v>
      </c>
      <c r="G149" s="75">
        <v>48528</v>
      </c>
      <c r="H149" s="75">
        <v>48528</v>
      </c>
    </row>
    <row r="150" spans="1:8" ht="12.75">
      <c r="A150" s="14">
        <v>140</v>
      </c>
      <c r="B150" s="24" t="s">
        <v>64</v>
      </c>
      <c r="C150" s="22" t="s">
        <v>183</v>
      </c>
      <c r="D150" s="35"/>
      <c r="E150" s="22"/>
      <c r="F150" s="75">
        <f aca="true" t="shared" si="29" ref="F150:H155">F151</f>
        <v>46794</v>
      </c>
      <c r="G150" s="66">
        <f t="shared" si="29"/>
        <v>0</v>
      </c>
      <c r="H150" s="66">
        <f t="shared" si="29"/>
        <v>0</v>
      </c>
    </row>
    <row r="151" spans="1:8" ht="12.75">
      <c r="A151" s="14">
        <v>141</v>
      </c>
      <c r="B151" s="24" t="s">
        <v>65</v>
      </c>
      <c r="C151" s="22" t="s">
        <v>184</v>
      </c>
      <c r="D151" s="35"/>
      <c r="E151" s="22"/>
      <c r="F151" s="66">
        <f t="shared" si="29"/>
        <v>46794</v>
      </c>
      <c r="G151" s="66">
        <f t="shared" si="29"/>
        <v>0</v>
      </c>
      <c r="H151" s="66">
        <f t="shared" si="29"/>
        <v>0</v>
      </c>
    </row>
    <row r="152" spans="1:8" ht="38.25">
      <c r="A152" s="14">
        <v>142</v>
      </c>
      <c r="B152" s="73" t="s">
        <v>146</v>
      </c>
      <c r="C152" s="22" t="s">
        <v>184</v>
      </c>
      <c r="D152" s="35">
        <v>200000000</v>
      </c>
      <c r="E152" s="22"/>
      <c r="F152" s="66">
        <f t="shared" si="29"/>
        <v>46794</v>
      </c>
      <c r="G152" s="66">
        <f t="shared" si="29"/>
        <v>0</v>
      </c>
      <c r="H152" s="66">
        <f t="shared" si="29"/>
        <v>0</v>
      </c>
    </row>
    <row r="153" spans="1:8" ht="25.5">
      <c r="A153" s="14">
        <v>143</v>
      </c>
      <c r="B153" s="73" t="s">
        <v>300</v>
      </c>
      <c r="C153" s="22" t="s">
        <v>184</v>
      </c>
      <c r="D153" s="35">
        <v>220000000</v>
      </c>
      <c r="E153" s="22"/>
      <c r="F153" s="66">
        <f aca="true" t="shared" si="30" ref="F153:H154">F155</f>
        <v>46794</v>
      </c>
      <c r="G153" s="66">
        <f t="shared" si="30"/>
        <v>0</v>
      </c>
      <c r="H153" s="66">
        <f t="shared" si="30"/>
        <v>0</v>
      </c>
    </row>
    <row r="154" spans="1:8" ht="89.25">
      <c r="A154" s="14">
        <v>144</v>
      </c>
      <c r="B154" s="20" t="s">
        <v>185</v>
      </c>
      <c r="C154" s="22" t="s">
        <v>184</v>
      </c>
      <c r="D154" s="35">
        <v>220080610</v>
      </c>
      <c r="E154" s="22"/>
      <c r="F154" s="66">
        <f t="shared" si="30"/>
        <v>46794</v>
      </c>
      <c r="G154" s="66">
        <f t="shared" si="30"/>
        <v>0</v>
      </c>
      <c r="H154" s="66">
        <f t="shared" si="30"/>
        <v>0</v>
      </c>
    </row>
    <row r="155" spans="1:8" ht="25.5">
      <c r="A155" s="14">
        <v>145</v>
      </c>
      <c r="B155" s="20" t="s">
        <v>56</v>
      </c>
      <c r="C155" s="22" t="s">
        <v>184</v>
      </c>
      <c r="D155" s="35">
        <v>220080610</v>
      </c>
      <c r="E155" s="22" t="s">
        <v>57</v>
      </c>
      <c r="F155" s="66">
        <f t="shared" si="29"/>
        <v>46794</v>
      </c>
      <c r="G155" s="66">
        <f t="shared" si="29"/>
        <v>0</v>
      </c>
      <c r="H155" s="66">
        <f t="shared" si="29"/>
        <v>0</v>
      </c>
    </row>
    <row r="156" spans="1:8" ht="38.25">
      <c r="A156" s="14">
        <v>146</v>
      </c>
      <c r="B156" s="20" t="s">
        <v>58</v>
      </c>
      <c r="C156" s="22" t="s">
        <v>184</v>
      </c>
      <c r="D156" s="35">
        <v>220080610</v>
      </c>
      <c r="E156" s="22" t="s">
        <v>59</v>
      </c>
      <c r="F156" s="75">
        <v>46794</v>
      </c>
      <c r="G156" s="75">
        <v>0</v>
      </c>
      <c r="H156" s="75">
        <v>0</v>
      </c>
    </row>
    <row r="157" spans="1:8" ht="51">
      <c r="A157" s="14">
        <v>147</v>
      </c>
      <c r="B157" s="73" t="s">
        <v>299</v>
      </c>
      <c r="C157" s="22" t="s">
        <v>197</v>
      </c>
      <c r="D157" s="35">
        <v>0</v>
      </c>
      <c r="E157" s="22"/>
      <c r="F157" s="75">
        <f aca="true" t="shared" si="31" ref="F157:H160">F158</f>
        <v>16452.1</v>
      </c>
      <c r="G157" s="75">
        <f t="shared" si="31"/>
        <v>16452.1</v>
      </c>
      <c r="H157" s="75">
        <f t="shared" si="31"/>
        <v>16452.1</v>
      </c>
    </row>
    <row r="158" spans="1:8" ht="25.5">
      <c r="A158" s="14">
        <v>148</v>
      </c>
      <c r="B158" s="73" t="s">
        <v>181</v>
      </c>
      <c r="C158" s="22" t="s">
        <v>182</v>
      </c>
      <c r="D158" s="35">
        <v>8000000000</v>
      </c>
      <c r="E158" s="22"/>
      <c r="F158" s="75">
        <f t="shared" si="31"/>
        <v>16452.1</v>
      </c>
      <c r="G158" s="75">
        <f t="shared" si="31"/>
        <v>16452.1</v>
      </c>
      <c r="H158" s="75">
        <f t="shared" si="31"/>
        <v>16452.1</v>
      </c>
    </row>
    <row r="159" spans="1:8" ht="25.5">
      <c r="A159" s="14">
        <v>149</v>
      </c>
      <c r="B159" s="73" t="s">
        <v>40</v>
      </c>
      <c r="C159" s="22" t="s">
        <v>180</v>
      </c>
      <c r="D159" s="35">
        <v>8100000000</v>
      </c>
      <c r="E159" s="22"/>
      <c r="F159" s="75">
        <f t="shared" si="31"/>
        <v>16452.1</v>
      </c>
      <c r="G159" s="75">
        <f t="shared" si="31"/>
        <v>16452.1</v>
      </c>
      <c r="H159" s="75">
        <f t="shared" si="31"/>
        <v>16452.1</v>
      </c>
    </row>
    <row r="160" spans="1:8" ht="25.5">
      <c r="A160" s="14">
        <v>150</v>
      </c>
      <c r="B160" s="73" t="s">
        <v>44</v>
      </c>
      <c r="C160" s="22" t="s">
        <v>180</v>
      </c>
      <c r="D160" s="35">
        <v>8110000000</v>
      </c>
      <c r="E160" s="22"/>
      <c r="F160" s="75">
        <f t="shared" si="31"/>
        <v>16452.1</v>
      </c>
      <c r="G160" s="75">
        <f t="shared" si="31"/>
        <v>16452.1</v>
      </c>
      <c r="H160" s="75">
        <f t="shared" si="31"/>
        <v>16452.1</v>
      </c>
    </row>
    <row r="161" spans="1:8" ht="146.25" customHeight="1">
      <c r="A161" s="14">
        <v>151</v>
      </c>
      <c r="B161" s="81" t="s">
        <v>252</v>
      </c>
      <c r="C161" s="22" t="s">
        <v>180</v>
      </c>
      <c r="D161" s="35">
        <v>8110082090</v>
      </c>
      <c r="E161" s="22" t="s">
        <v>202</v>
      </c>
      <c r="F161" s="75">
        <f aca="true" t="shared" si="32" ref="F161:H162">F162</f>
        <v>16452.1</v>
      </c>
      <c r="G161" s="75">
        <f t="shared" si="32"/>
        <v>16452.1</v>
      </c>
      <c r="H161" s="75">
        <f t="shared" si="32"/>
        <v>16452.1</v>
      </c>
    </row>
    <row r="162" spans="1:8" ht="12.75">
      <c r="A162" s="14">
        <v>152</v>
      </c>
      <c r="B162" s="73" t="s">
        <v>206</v>
      </c>
      <c r="C162" s="22" t="s">
        <v>180</v>
      </c>
      <c r="D162" s="35">
        <v>8110082090</v>
      </c>
      <c r="E162" s="22" t="s">
        <v>68</v>
      </c>
      <c r="F162" s="75">
        <f t="shared" si="32"/>
        <v>16452.1</v>
      </c>
      <c r="G162" s="75">
        <f t="shared" si="32"/>
        <v>16452.1</v>
      </c>
      <c r="H162" s="75">
        <f t="shared" si="32"/>
        <v>16452.1</v>
      </c>
    </row>
    <row r="163" spans="1:8" ht="12.75">
      <c r="A163" s="14">
        <v>153</v>
      </c>
      <c r="B163" s="83" t="s">
        <v>162</v>
      </c>
      <c r="C163" s="22" t="s">
        <v>180</v>
      </c>
      <c r="D163" s="35">
        <v>8110082090</v>
      </c>
      <c r="E163" s="22" t="s">
        <v>67</v>
      </c>
      <c r="F163" s="75">
        <v>16452.1</v>
      </c>
      <c r="G163" s="75">
        <f>F163</f>
        <v>16452.1</v>
      </c>
      <c r="H163" s="75">
        <f>G163</f>
        <v>16452.1</v>
      </c>
    </row>
    <row r="164" spans="1:8" ht="12.75">
      <c r="A164" s="14">
        <v>154</v>
      </c>
      <c r="B164" s="13" t="s">
        <v>22</v>
      </c>
      <c r="C164" s="18"/>
      <c r="D164" s="14"/>
      <c r="E164" s="18"/>
      <c r="F164" s="66">
        <v>0</v>
      </c>
      <c r="G164" s="82">
        <f>'прил 6 ведом'!H156</f>
        <v>191677</v>
      </c>
      <c r="H164" s="82">
        <f>'прил 6 ведом'!I156</f>
        <v>369566</v>
      </c>
    </row>
    <row r="165" spans="1:8" ht="12.75">
      <c r="A165" s="154"/>
      <c r="B165" s="155"/>
      <c r="C165" s="19"/>
      <c r="D165" s="14"/>
      <c r="E165" s="14"/>
      <c r="F165" s="66">
        <f>F11</f>
        <v>8200388.029999999</v>
      </c>
      <c r="G165" s="66">
        <f>G11</f>
        <v>8212630</v>
      </c>
      <c r="H165" s="66">
        <f>H11</f>
        <v>8108724</v>
      </c>
    </row>
    <row r="166" spans="1:7" ht="12.75">
      <c r="A166" s="37"/>
      <c r="B166" s="41"/>
      <c r="C166" s="42"/>
      <c r="D166" s="43"/>
      <c r="E166" s="44"/>
      <c r="F166" s="44"/>
      <c r="G166" s="44"/>
    </row>
    <row r="167" spans="1:7" ht="12.75">
      <c r="A167" s="37"/>
      <c r="B167" s="41"/>
      <c r="C167" s="42"/>
      <c r="D167" s="43"/>
      <c r="E167" s="40"/>
      <c r="F167" s="40"/>
      <c r="G167" s="40"/>
    </row>
    <row r="168" spans="1:7" ht="210.75" customHeight="1">
      <c r="A168" s="37"/>
      <c r="B168" s="45"/>
      <c r="C168" s="42"/>
      <c r="D168" s="43"/>
      <c r="E168" s="44"/>
      <c r="F168" s="44"/>
      <c r="G168" s="44"/>
    </row>
    <row r="169" spans="1:7" ht="12.75">
      <c r="A169" s="37"/>
      <c r="B169" s="38"/>
      <c r="C169" s="42"/>
      <c r="D169" s="43"/>
      <c r="E169" s="44"/>
      <c r="F169" s="44"/>
      <c r="G169" s="44"/>
    </row>
    <row r="170" spans="1:7" ht="12.75">
      <c r="A170" s="37"/>
      <c r="B170" s="38"/>
      <c r="C170" s="39"/>
      <c r="D170" s="46"/>
      <c r="E170" s="44"/>
      <c r="F170" s="44"/>
      <c r="G170" s="44"/>
    </row>
    <row r="171" spans="1:7" ht="12.75">
      <c r="A171" s="37"/>
      <c r="B171" s="41"/>
      <c r="C171" s="37"/>
      <c r="D171" s="43"/>
      <c r="E171" s="44"/>
      <c r="F171" s="107"/>
      <c r="G171" s="107"/>
    </row>
    <row r="172" spans="1:7" ht="12.75">
      <c r="A172" s="153"/>
      <c r="B172" s="153"/>
      <c r="C172" s="37"/>
      <c r="D172" s="37"/>
      <c r="E172" s="44"/>
      <c r="F172" s="44"/>
      <c r="G172" s="44"/>
    </row>
  </sheetData>
  <sheetProtection/>
  <mergeCells count="15">
    <mergeCell ref="H8:H10"/>
    <mergeCell ref="A7:E7"/>
    <mergeCell ref="A5:G6"/>
    <mergeCell ref="A2:H2"/>
    <mergeCell ref="A8:A10"/>
    <mergeCell ref="A172:B172"/>
    <mergeCell ref="B8:B10"/>
    <mergeCell ref="C8:C10"/>
    <mergeCell ref="D8:D10"/>
    <mergeCell ref="A165:B165"/>
    <mergeCell ref="A1:H1"/>
    <mergeCell ref="A3:H3"/>
    <mergeCell ref="E8:E10"/>
    <mergeCell ref="F8:F10"/>
    <mergeCell ref="G8:G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E29" sqref="E29"/>
    </sheetView>
  </sheetViews>
  <sheetFormatPr defaultColWidth="9.00390625" defaultRowHeight="12.75"/>
  <cols>
    <col min="1" max="1" width="19.625" style="0" customWidth="1"/>
    <col min="2" max="2" width="11.25390625" style="0" customWidth="1"/>
    <col min="3" max="3" width="11.375" style="0" customWidth="1"/>
    <col min="4" max="4" width="10.875" style="0" customWidth="1"/>
  </cols>
  <sheetData>
    <row r="1" spans="2:4" ht="12.75">
      <c r="B1">
        <v>2020</v>
      </c>
      <c r="C1">
        <v>2021</v>
      </c>
      <c r="D1">
        <v>2022</v>
      </c>
    </row>
    <row r="2" ht="12.75">
      <c r="B2">
        <v>55628.03</v>
      </c>
    </row>
    <row r="4" spans="1:5" ht="12.75">
      <c r="A4" t="s">
        <v>268</v>
      </c>
      <c r="B4" s="94">
        <v>2621</v>
      </c>
      <c r="C4" s="94">
        <v>2726</v>
      </c>
      <c r="D4" s="94">
        <v>2835</v>
      </c>
      <c r="E4" t="s">
        <v>275</v>
      </c>
    </row>
    <row r="5" spans="1:5" ht="12.75">
      <c r="A5" s="93" t="s">
        <v>269</v>
      </c>
      <c r="B5" s="94">
        <v>14891.19</v>
      </c>
      <c r="C5" s="94"/>
      <c r="D5" s="94"/>
      <c r="E5" t="s">
        <v>273</v>
      </c>
    </row>
    <row r="6" spans="1:5" ht="12.75">
      <c r="A6" t="s">
        <v>270</v>
      </c>
      <c r="B6" s="94">
        <v>9683.93</v>
      </c>
      <c r="C6" s="94"/>
      <c r="D6" s="94"/>
      <c r="E6" t="s">
        <v>274</v>
      </c>
    </row>
    <row r="7" spans="1:5" ht="12.75">
      <c r="A7" t="s">
        <v>271</v>
      </c>
      <c r="B7" s="94">
        <v>-17</v>
      </c>
      <c r="C7" s="94"/>
      <c r="D7" s="94"/>
      <c r="E7" t="s">
        <v>276</v>
      </c>
    </row>
    <row r="8" spans="1:5" ht="12.75">
      <c r="A8" s="93" t="s">
        <v>272</v>
      </c>
      <c r="B8" s="94">
        <f>B2-B4-B5-B6-B7</f>
        <v>28448.909999999996</v>
      </c>
      <c r="C8" s="94">
        <v>-2726</v>
      </c>
      <c r="D8" s="94">
        <v>-2835</v>
      </c>
      <c r="E8" t="s">
        <v>277</v>
      </c>
    </row>
    <row r="12" spans="1:5" ht="12.75">
      <c r="A12" t="s">
        <v>268</v>
      </c>
      <c r="B12" s="94">
        <v>218377</v>
      </c>
      <c r="C12" s="94">
        <v>227110</v>
      </c>
      <c r="D12" s="94">
        <v>236196</v>
      </c>
      <c r="E12" t="s">
        <v>281</v>
      </c>
    </row>
    <row r="13" spans="1:4" ht="12.75">
      <c r="A13" t="s">
        <v>271</v>
      </c>
      <c r="B13" s="94">
        <v>17</v>
      </c>
      <c r="C13" s="94">
        <v>44</v>
      </c>
      <c r="D13" s="94">
        <v>44</v>
      </c>
    </row>
    <row r="14" spans="1:5" ht="12.75">
      <c r="A14" s="93" t="s">
        <v>278</v>
      </c>
      <c r="B14" s="94">
        <v>11291</v>
      </c>
      <c r="C14" s="94">
        <v>10720</v>
      </c>
      <c r="D14" s="94">
        <v>111598</v>
      </c>
      <c r="E14" t="s">
        <v>282</v>
      </c>
    </row>
    <row r="15" spans="1:4" ht="12.75">
      <c r="A15" s="93" t="s">
        <v>284</v>
      </c>
      <c r="B15" s="94">
        <v>8672</v>
      </c>
      <c r="C15" s="94">
        <v>8233</v>
      </c>
      <c r="D15" s="94">
        <v>61372</v>
      </c>
    </row>
    <row r="16" spans="1:4" ht="12.75">
      <c r="A16" s="93" t="s">
        <v>285</v>
      </c>
      <c r="B16" s="94">
        <f>B14-B15</f>
        <v>2619</v>
      </c>
      <c r="C16" s="94">
        <f>C14-C15</f>
        <v>2487</v>
      </c>
      <c r="D16" s="94">
        <v>18534</v>
      </c>
    </row>
    <row r="17" spans="1:4" ht="12.75">
      <c r="A17" s="93" t="s">
        <v>201</v>
      </c>
      <c r="B17" s="94"/>
      <c r="C17" s="94"/>
      <c r="D17" s="94">
        <f>D14-D15-D16</f>
        <v>31692</v>
      </c>
    </row>
    <row r="18" spans="1:5" ht="12.75">
      <c r="A18" s="93" t="s">
        <v>280</v>
      </c>
      <c r="B18" s="94"/>
      <c r="C18" s="94">
        <v>116000</v>
      </c>
      <c r="D18" s="94"/>
      <c r="E18" t="s">
        <v>283</v>
      </c>
    </row>
    <row r="19" spans="1:4" ht="12.75">
      <c r="A19" s="93"/>
      <c r="B19" s="94"/>
      <c r="C19" s="94"/>
      <c r="D19" s="94"/>
    </row>
    <row r="20" spans="1:4" ht="12.75">
      <c r="A20" s="93" t="s">
        <v>279</v>
      </c>
      <c r="B20" s="94">
        <f>B12+B13+B14+B18</f>
        <v>229685</v>
      </c>
      <c r="C20" s="94">
        <f>C12+C13+C14+C18</f>
        <v>353874</v>
      </c>
      <c r="D20" s="94">
        <f>D12+D13+D14+D18</f>
        <v>347838</v>
      </c>
    </row>
    <row r="21" ht="12.75">
      <c r="A21" s="93"/>
    </row>
    <row r="22" spans="1:4" ht="12.75">
      <c r="A22" s="93" t="s">
        <v>293</v>
      </c>
      <c r="B22">
        <v>7915075</v>
      </c>
      <c r="C22">
        <v>7858756</v>
      </c>
      <c r="D22">
        <v>7760886</v>
      </c>
    </row>
    <row r="23" spans="1:4" ht="12.75">
      <c r="A23" s="93" t="s">
        <v>294</v>
      </c>
      <c r="B23">
        <f>B2+B20+B22</f>
        <v>8200388.03</v>
      </c>
      <c r="C23">
        <f>C2+C20+C22</f>
        <v>8212630</v>
      </c>
      <c r="D23">
        <f>D2+D20+D22</f>
        <v>8108724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2020-03-19T06:38:03Z</cp:lastPrinted>
  <dcterms:created xsi:type="dcterms:W3CDTF">2010-12-02T07:50:49Z</dcterms:created>
  <dcterms:modified xsi:type="dcterms:W3CDTF">2020-03-30T04:26:17Z</dcterms:modified>
  <cp:category/>
  <cp:version/>
  <cp:contentType/>
  <cp:contentStatus/>
</cp:coreProperties>
</file>