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67" tabRatio="676" activeTab="2"/>
  </bookViews>
  <sheets>
    <sheet name="текст" sheetId="1" r:id="rId1"/>
    <sheet name="прил 1 источники" sheetId="2" r:id="rId2"/>
    <sheet name="прилож 2" sheetId="3" r:id="rId3"/>
    <sheet name="прилож 3" sheetId="4" r:id="rId4"/>
    <sheet name="прил 2 доходы" sheetId="5" r:id="rId5"/>
    <sheet name="прил 3 РП" sheetId="6" r:id="rId6"/>
    <sheet name="прил 4 ведом" sheetId="7" r:id="rId7"/>
    <sheet name="прил 5 ЦСР,ВР,РП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<sst xmlns="http://schemas.openxmlformats.org/spreadsheetml/2006/main" count="1042" uniqueCount="460">
  <si>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</si>
  <si>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</si>
  <si>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</si>
  <si>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</si>
  <si>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</si>
  <si>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</si>
  <si>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</si>
  <si>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</si>
  <si>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</si>
  <si>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</si>
  <si>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</si>
  <si>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</si>
  <si>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</si>
  <si>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</si>
  <si>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</si>
  <si>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</si>
  <si>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</si>
  <si>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</si>
  <si>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</si>
  <si>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</si>
  <si>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</si>
  <si>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</si>
  <si>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</si>
  <si>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</si>
  <si>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</si>
  <si>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</si>
  <si>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</si>
  <si>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</si>
  <si>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</si>
  <si>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</si>
  <si>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</si>
  <si>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</si>
  <si>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</si>
  <si>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</si>
  <si>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</si>
  <si>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</si>
  <si>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</si>
  <si>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</si>
  <si>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</si>
  <si>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</si>
  <si>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</si>
  <si>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</si>
  <si>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</si>
  <si>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</si>
  <si>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</si>
  <si>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</si>
  <si>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</si>
  <si>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</si>
  <si>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</si>
  <si>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</si>
  <si>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</si>
  <si>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</si>
  <si>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</si>
  <si>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</si>
  <si>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</si>
  <si>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</si>
  <si>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</si>
  <si>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</si>
  <si>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</si>
  <si>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</si>
  <si>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</si>
  <si>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</si>
  <si>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</si>
  <si>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</si>
  <si>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</si>
  <si>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</si>
  <si>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</si>
  <si>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</si>
  <si>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</si>
  <si>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</si>
  <si>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</si>
  <si>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</si>
  <si>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</si>
  <si>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</si>
  <si>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</si>
  <si>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</si>
  <si>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</si>
  <si>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</si>
  <si>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</si>
  <si>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</si>
  <si>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</si>
  <si>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</si>
  <si>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</si>
  <si>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</si>
  <si>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</si>
  <si>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</si>
  <si>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</si>
  <si>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</si>
  <si>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</si>
  <si>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</si>
  <si>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</si>
  <si>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</si>
  <si>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</si>
  <si>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</si>
  <si>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</si>
  <si>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</si>
  <si>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</si>
  <si>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</si>
  <si>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</si>
  <si>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</si>
  <si>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</si>
  <si>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</si>
  <si>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</si>
  <si>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Статья 15.  Вступление в силу настоящего решения</t>
  </si>
  <si>
    <t xml:space="preserve"> 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</si>
  <si>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</si>
  <si>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</si>
  <si>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</si>
  <si>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</si>
  <si>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</si>
  <si>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</si>
  <si>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</si>
  <si>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</si>
  <si>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</si>
  <si>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</si>
  <si>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</si>
  <si>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</si>
  <si>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</si>
  <si>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</si>
  <si>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</si>
  <si>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</si>
  <si>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</si>
  <si>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</si>
  <si>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</si>
  <si>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</si>
  <si>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</si>
  <si>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</si>
  <si>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</si>
  <si>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</si>
  <si>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</si>
  <si>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</si>
  <si>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</si>
  <si>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</si>
  <si>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</si>
  <si>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</si>
  <si>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</si>
  <si>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</si>
  <si>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</si>
  <si>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</si>
  <si>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</si>
  <si>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</si>
  <si>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</si>
  <si>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</si>
  <si>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</si>
  <si>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</si>
  <si>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</si>
  <si>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</si>
  <si>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</si>
  <si>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</si>
  <si>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</si>
  <si>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</si>
  <si>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</si>
  <si>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</si>
  <si>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</si>
  <si>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</si>
  <si>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</si>
  <si>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</si>
  <si>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</si>
  <si>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</si>
  <si>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</si>
  <si>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</si>
  <si>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</si>
  <si>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</si>
  <si>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</si>
  <si>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</si>
  <si>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</si>
  <si>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</si>
  <si>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</si>
  <si>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</si>
  <si>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</si>
  <si>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</si>
  <si>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</si>
  <si>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</si>
  <si>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</si>
  <si>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</si>
  <si>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</si>
  <si>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</si>
  <si>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</si>
  <si>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</si>
  <si>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</si>
  <si>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</si>
  <si>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</si>
  <si>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</si>
  <si>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</si>
  <si>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</si>
  <si>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</si>
  <si>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</si>
  <si>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</si>
  <si>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</si>
  <si>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</si>
  <si>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</si>
  <si>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</si>
  <si>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</si>
  <si>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</si>
  <si>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</si>
  <si>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</si>
  <si>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</si>
  <si>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</si>
  <si>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</si>
  <si>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</si>
  <si>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</si>
  <si>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</si>
  <si>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</si>
  <si>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</si>
  <si>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</si>
  <si>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</si>
  <si>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</si>
  <si>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</si>
  <si>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</si>
  <si>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</si>
  <si>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</si>
  <si>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</si>
  <si>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Доходы бюджета поселений  2021 года</t>
  </si>
  <si>
    <t>182 1 01 020020 10 0000 110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</si>
  <si>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</si>
  <si>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</si>
  <si>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</si>
  <si>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</si>
  <si>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</si>
  <si>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</si>
  <si>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</si>
  <si>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</si>
  <si>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</si>
  <si>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</si>
  <si>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</si>
  <si>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</si>
  <si>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</si>
  <si>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</si>
  <si>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</si>
  <si>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</si>
  <si>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</si>
  <si>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</si>
  <si>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</si>
  <si>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</si>
  <si>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</si>
  <si>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</si>
  <si>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</si>
  <si>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</si>
  <si>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</si>
  <si>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</si>
  <si>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</si>
  <si>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</si>
  <si>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</si>
  <si>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</si>
  <si>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</si>
  <si>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</si>
  <si>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</si>
  <si>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</si>
  <si>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</si>
  <si>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</si>
  <si>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</si>
  <si>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</si>
  <si>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</si>
  <si>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</si>
  <si>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</si>
  <si>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</si>
  <si>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</si>
  <si>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</si>
  <si>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</si>
  <si>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Сумма на 2022 год</t>
  </si>
  <si>
    <t>01400S5550</t>
  </si>
  <si>
    <t xml:space="preserve">Прочие межбюджетные трансферты, передаваемые бюджетам сельских поселений </t>
  </si>
  <si>
    <t xml:space="preserve">     1. Утвердить основные характеристики бюджета поселения на 2021 год:</t>
  </si>
  <si>
    <t xml:space="preserve">     2. Утвердить основные характеристики бюджета поселения на 2022 год и на 2023 год:</t>
  </si>
  <si>
    <t>Источники внутреннего финансирования дефицита бюджета поселения в 2021 году и плановом периоде 2022-2023 годов</t>
  </si>
  <si>
    <t xml:space="preserve">   2021 год</t>
  </si>
  <si>
    <t xml:space="preserve">  2022 год</t>
  </si>
  <si>
    <t xml:space="preserve">  2023год</t>
  </si>
  <si>
    <t>Доходы бюджета поселений на 2021 год и плановый период 2022-2023 годов</t>
  </si>
  <si>
    <t>805 2 02 29999 10 0000 150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</si>
  <si>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2021 год и плановый период 2022-2023 годов</t>
  </si>
  <si>
    <t>Сумма на 2023 год</t>
  </si>
  <si>
    <t xml:space="preserve">       Ведомственная структура расходов бюджета поселения на 2021 год  и плановый период 2022-2023 годов</t>
  </si>
  <si>
    <t>Сумма на    2023 год</t>
  </si>
  <si>
    <t>1100L2990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</si>
  <si>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2021 год и плановый период 2022-2023 годы</t>
  </si>
  <si>
    <t>Сумма на    2021 год</t>
  </si>
  <si>
    <t>01100L2990</t>
  </si>
  <si>
    <t>1300S4120</t>
  </si>
  <si>
    <t>Доходы бюджета поселений 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</si>
  <si>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</si>
  <si>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субсидии бюджета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</si>
  <si>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805 2 02 29999 10 1060 150</t>
  </si>
  <si>
    <t>Прочие субсидии бюджета сельских поселений  (поселений на капитальный ремонт и ремонт автомобильных дорог общего пользования местного значения  )</t>
  </si>
  <si>
    <t>Подпрограмма "Содержание автомобильных дорог общего пользования Галанинского сельсовета "</t>
  </si>
  <si>
    <t>01200S5080</t>
  </si>
  <si>
    <t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</si>
  <si>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Софинансирование 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</si>
  <si>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Расходы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t>
  </si>
  <si>
    <t>01200S5090</t>
  </si>
  <si>
    <t>Софинансирование расходов поселений на капитальный ремонт и ремонт автомобильных дорог общего пользования местного значения за счет средств  поселения 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</si>
  <si>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</si>
  <si>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</si>
  <si>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01200S4920</t>
  </si>
  <si>
    <t>805 202 29999 10 7412 150</t>
  </si>
  <si>
    <t>к Решению Галанинского сельского</t>
  </si>
  <si>
    <t xml:space="preserve">Муниципальная программа "Развитие физической культуры и спорта" </t>
  </si>
  <si>
    <t xml:space="preserve">Обеспечение деятельности (оказания услуг) ведомственных учреждений в рамках  муниципальной программы Галанинского сельсовета "Развитие физической культуры и спорта" 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</si>
  <si>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</si>
  <si>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</si>
  <si>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1) прогнозируемый общий объем  доходов бюджета поселения на 2022 год в сумме  9 341 850,00 руб.  и на 2023 год в сумме  9 196 011,00 руб.;</t>
  </si>
  <si>
    <t xml:space="preserve">      3)  дефицит  бюджета поселения на  2022,2023 год в сумме   0,00   рублей.</t>
  </si>
  <si>
    <t xml:space="preserve">      4) источники внутреннего финансирования дефицита   бюджета  поселения на  2022,2023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</si>
  <si>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Мероприятия связанных с благоустройством и восстановление воинских захоронений в рамках  подпрограммы "Благоустройство территории Галанинского сельсовета" муниципальной программы Галаниснкого     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</si>
  <si>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</si>
  <si>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</si>
  <si>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Муниципальная программа "Развитие физической культуры и спорта на территории Галанинского сельсовета"</t>
  </si>
  <si>
    <t>Прочие  межбюджетные трансферты, передаваемые бюджетам сельских поселений  на благоустройство и  восстановление воинских захоронений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</si>
  <si>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</si>
  <si>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</si>
  <si>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</si>
  <si>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</si>
  <si>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</si>
  <si>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2) общий объем расходов бюджета поселения  на 2022 год в сумме 9 341 850,00руб, в том  числе  условно утвержденные расходы     в сумме 2270850,00руб., и на 2023год  в сумме   9 196 011,00 руб., в том числе условно подтвержденные расходы  437 905,00руб.</t>
  </si>
  <si>
    <t xml:space="preserve">      Российская Федерация</t>
  </si>
  <si>
    <t xml:space="preserve">                                                                             РЕШЕНИЕ</t>
  </si>
  <si>
    <t>805 202 29999 10 7508 150</t>
  </si>
  <si>
    <t>Прочие субсидии бюджетам сельских поселений ( на организацию и проведение акарицидных обработок мест массового отдыха населения )</t>
  </si>
  <si>
    <t>8052 02 29999 10 7509 150</t>
  </si>
  <si>
    <t>805 2 02 29999 10 7555 150</t>
  </si>
  <si>
    <t>Прочие субсидии  бюджетам сельских поселений (на обеспечение первичных мер пожарной безопасности)</t>
  </si>
  <si>
    <t>Прочие субсидии, передаваемые бюджетам сельских поселений (на реализацию мероприятий, направленных на повышение безопасности дорожного движения)</t>
  </si>
  <si>
    <t>Софинансирование мероприятий связанных с благоустройством и восстановление воинских захоронений в рамках  подпрограммы "Благоустройство территории Галанинского сельсовета" муниципальной программы Галаниснкого      сельсовета "Создание безопасных и комфортных условий для проживания на территории Галанинского сельсовета"</t>
  </si>
  <si>
    <t>1200S4920</t>
  </si>
  <si>
    <t xml:space="preserve">     "О внесении изменений в Решение  от 25.12.2020г. №5-12 «О  бюджете Галанинского сельсовета на 2021 год и плановый период 2022-2023 годов"</t>
  </si>
  <si>
    <t xml:space="preserve">       В соответствии со статьей 16 Устава Галанинского сельсовета  Галанинский сельский Совет депутатов  РЕШИЛ:</t>
  </si>
  <si>
    <t>п.п. 1-2 п.1 статьи "Основные характеристики бюджета поселения на 2021 год                                                                                             и плановый период 2022-2023 годов" изложить в следующей редакции:</t>
  </si>
  <si>
    <t xml:space="preserve">         Решение подлежит официальному опубликованию в газете "Галанинский вестник" и вступает в силу с 1 января 2021  года, но не ранее дня, следующего за днем его официального опубликования. </t>
  </si>
  <si>
    <t>Статья 11. Статью 11 "Муниципальный дорожный фонд" изложить в следующей редакции : "Утвердить объем бюджетных ассигнований дорожного фонда Галанинского сельсовета в сумме:</t>
  </si>
  <si>
    <t>Статья 1.</t>
  </si>
  <si>
    <t xml:space="preserve">1. Внести в Решение Галанинского сельского Совета депутатов от 25.12.2020г. № 5-12 "О бюджете Галанинского сельсовета на 2021 год и плановый период 2022-2023годов" следующие изменения:  </t>
  </si>
  <si>
    <t>Прочие субсидии бюджетам сельских поселений (на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     инициированных гражданами соответствующего населенного пункта, поселения)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</si>
  <si>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территорий за счет дорожного фонда Красноярского края)</t>
  </si>
  <si>
    <t>805 202 25999 10 5299 150</t>
  </si>
  <si>
    <t>805 202 29999 10 7395 150</t>
  </si>
  <si>
    <t>805 2 02 20000 00 0000 000</t>
  </si>
  <si>
    <t>Сусидии бюджетам бюджетной системы Российской Федерации (межбюджетные субсидии)</t>
  </si>
  <si>
    <t>Прочие субсидии</t>
  </si>
  <si>
    <t>805 202 29999 00 0000 000</t>
  </si>
  <si>
    <t>805 2 02 29999 10 7741 150</t>
  </si>
  <si>
    <t>Закупка товаров, работ и услуг для обеспечения государственных (муниципальных) нужд</t>
  </si>
  <si>
    <t>Мероприятия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</si>
  <si>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01200S3950</t>
  </si>
  <si>
    <t>Расходы на реализацию мероприятий, направленных на обустройство памятника ВОВ с.Галанино Казачинского района Красноярского края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</si>
  <si>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01100S7410</t>
  </si>
  <si>
    <t xml:space="preserve">        Утвердить объем бюджетных ассигнований дорожного фонда Администрации Галанинского сельсовета  на 2021 в сумме  7 014 513,60 рублей, на 2022 год в сумме  550 281,00ублей, на 2023 год в сумме 518 017,00 рублей.</t>
  </si>
  <si>
    <t>Софинансирование мероприятий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</si>
  <si>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805 116 10 100100000140</t>
  </si>
  <si>
    <t>1102</t>
  </si>
  <si>
    <t>« 24 »  декабря 2021г.                               с.Галанино                                                                  №  15-59</t>
  </si>
  <si>
    <t>Глава Галанинского сельсовета                                                                              Е.В.Никифорова</t>
  </si>
  <si>
    <t>Совета депутатов  от   24.12.2021г № 15-59</t>
  </si>
  <si>
    <t>Совета депутатов  от     24.12.2021г № 15-59</t>
  </si>
  <si>
    <t>Совета депутатов  от    24.12.2021г № 15-59</t>
  </si>
  <si>
    <t xml:space="preserve">                                                                                     к  Решению  Галанинского сельского  </t>
  </si>
  <si>
    <t>Перечень главных администраторов доходов бюджета поселения</t>
  </si>
  <si>
    <t>Перечень главных администрируемых доходов бюджета поселения  на 2021 год и плановый период 2022-2023годов</t>
  </si>
  <si>
    <t xml:space="preserve">               № строки</t>
  </si>
  <si>
    <t>Код главного администратора</t>
  </si>
  <si>
    <t>Администрация Галанинского сельсовета Казачинского района Красноярского края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</si>
  <si>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</si>
  <si>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</si>
  <si>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</si>
  <si>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</si>
  <si>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1 11 05025 10 0000 120</t>
  </si>
  <si>
    <t>Доходы 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</si>
  <si>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</si>
  <si>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</si>
  <si>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</si>
  <si>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 , находящихся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</si>
  <si>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1 13 01995 10 0000 130</t>
  </si>
  <si>
    <t>Прочие доходы от компенсации затрат бюджетов сельских 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</si>
  <si>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</si>
  <si>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</si>
  <si>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</si>
  <si>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</si>
  <si>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1 14  06025 10 0000 430</t>
  </si>
  <si>
    <t>Доходы от 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</si>
  <si>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1 17 01050 10 0000 180</t>
  </si>
  <si>
    <t>Невыясненные поступления, зачисляемые в бюджеты сельских поселений</t>
  </si>
  <si>
    <t>117 05050 10 0000 180</t>
  </si>
  <si>
    <t>Прочие неналоговые доходы бюджетов сельских поселений</t>
  </si>
  <si>
    <t>2 02 15001 10 0020 150</t>
  </si>
  <si>
    <t>2 02 15001 10 0030 150</t>
  </si>
  <si>
    <t>2 02 25299 10 0000 150</t>
  </si>
  <si>
    <t>Субсидии бюджетам сельских поселений (на ремонт и восстановление памятников)</t>
  </si>
  <si>
    <t>2 02 29999 10 7395 150</t>
  </si>
  <si>
    <t>2 02 29999 10 7508 150</t>
  </si>
  <si>
    <t>2 02  29999 10 7555 150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</si>
  <si>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</si>
  <si>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202 29999 10 7412 150</t>
  </si>
  <si>
    <t>Прочие субсидии,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</si>
  <si>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2 02 29999 10 1049 150</t>
  </si>
  <si>
    <t>Прочие субсидии бюджетм сельских поселений (на частичное финансирование(возмещение)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</si>
  <si>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2 02 29999 10 7641 150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</si>
  <si>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территории городских и сельских поселений)</t>
  </si>
  <si>
    <t>202 29999 10 1060 150</t>
  </si>
  <si>
    <t>Прочие субсидии бюджетам сельских поселений (на реализацию мероприятий направленных  на повышение безопасности дорожного движения)</t>
  </si>
  <si>
    <t>202 29999 10 7509 150</t>
  </si>
  <si>
    <t xml:space="preserve">Прочие субсидии бюджетам сельских поселений на  капитальный ремонт и ремонт автомобильных дорог  общего пользования местного значения за счет дорожного фонда Красноярского края ,0 в рамках подпрограммы «Дороги Казачинского района» муниципальной программы  Казачинского района «Развитие транспортной системы Казачинского района» </t>
  </si>
  <si>
    <t>2 02 29999 10 7741 150</t>
  </si>
  <si>
    <t>2 02 30024 10 4901 150</t>
  </si>
  <si>
    <t>2 02 35118 10 0000 150</t>
  </si>
  <si>
    <t>2 02 49999 10 0002 150</t>
  </si>
  <si>
    <t>Прочие межбюджетные трансферты, передаваемые бюджетам сельских поселений на поддержку мер по обеспечению сбалансированности бюджета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</si>
  <si>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</si>
  <si>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</si>
  <si>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</si>
  <si>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</si>
  <si>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</si>
  <si>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</si>
  <si>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</si>
  <si>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</si>
  <si>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</si>
  <si>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</si>
  <si>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</si>
  <si>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 где отсутствуют комиссариаты из бюджетных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</si>
  <si>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</si>
  <si>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</si>
  <si>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Приложение 3 </t>
  </si>
  <si>
    <r>
      <t xml:space="preserve"> к</t>
    </r>
    <r>
      <rPr>
        <sz val="10"/>
        <rFont val="Times New Roman"/>
        <family val="1"/>
      </rPr>
      <t xml:space="preserve">  Решению Галанинского сельского</t>
    </r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</si>
  <si>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</si>
  <si>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</si>
  <si>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на 2021 год и плановый период 2022-2023годов</t>
  </si>
  <si>
    <t xml:space="preserve">    Код ведомства</t>
  </si>
  <si>
    <t>Код группы, подгруппы, статьи и вида источников</t>
  </si>
  <si>
    <t xml:space="preserve">          Наименование показателя</t>
  </si>
  <si>
    <t xml:space="preserve">Администрация Галанинского сельсовета              </t>
  </si>
  <si>
    <t xml:space="preserve"> 01 05 02 01 10 0000 510</t>
  </si>
  <si>
    <t xml:space="preserve">Увеличение прочих остатков денежных средств  бюджетов поселений           </t>
  </si>
  <si>
    <t xml:space="preserve"> 01 05 02 01 10 0000 610</t>
  </si>
  <si>
    <t xml:space="preserve">Уменьшение прочих остатков денежных средств  бюджетов поселений          </t>
  </si>
  <si>
    <t>Приложение   2</t>
  </si>
  <si>
    <t>Приложение 4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</si>
  <si>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</si>
  <si>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</si>
  <si>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</si>
  <si>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</si>
  <si>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</si>
  <si>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</si>
  <si>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</si>
  <si>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805 1 13 00000 00 0000 000</t>
  </si>
  <si>
    <t>808 1 13 01000 00 0000 130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</si>
  <si>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</si>
  <si>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</si>
  <si>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Денежные взыскания, налагаемые в возмещение ущерба. причиненного в результате незаконного или нецелевого использования бюджетных средств (в части бюджетов сельских поселений)</t>
  </si>
  <si>
    <t>805 1 16 00000 00 0000 140</t>
  </si>
  <si>
    <t>805 1 13 01995 10 0000 130</t>
  </si>
  <si>
    <t>805 1 13 01990 00 0000 130</t>
  </si>
  <si>
    <t>Совета депутатов от     24.12.2021г № 15-59</t>
  </si>
  <si>
    <t>Статья 2. Главные администраторы доходов бюджета поселения и главные администраторы источников внутреннего финансирования дефицита бюджета поселения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</si>
  <si>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</si>
  <si>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</si>
  <si>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1) прогнозируемый общий объем  доходов бюджета поселения в сумме 17 091 054,68 рублей;</t>
  </si>
  <si>
    <t xml:space="preserve">     2) общий объем расходов бюджета поселения в сумме 17 104 122,26 рублей;</t>
  </si>
  <si>
    <t xml:space="preserve">    4)  источники внутреннего финансирования дефицита бюджета поселения  в сумме    30 096,23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</si>
  <si>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3)  профицит  бюджета поселения в сумме 17028,65 рублей;</t>
  </si>
  <si>
    <t>116 10 100100000140</t>
  </si>
  <si>
    <t>805 1 16 07010 10 0000 140</t>
  </si>
  <si>
    <t>1 16 07010 10 0000 140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</si>
</sst>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center" vertical="top" wrapText="1"/>
    </xf>
    <xf numFmtId="178" fontId="3" fillId="32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left" wrapText="1"/>
      <protection/>
    </xf>
    <xf numFmtId="2" fontId="8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/>
    </xf>
    <xf numFmtId="0" fontId="3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81" fontId="3" fillId="32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 vertical="top" wrapText="1"/>
    </xf>
    <xf numFmtId="182" fontId="3" fillId="0" borderId="10" xfId="54" applyNumberFormat="1" applyFont="1" applyFill="1" applyBorder="1" applyAlignment="1">
      <alignment horizontal="left" vertical="top" wrapText="1"/>
      <protection/>
    </xf>
    <xf numFmtId="0" fontId="3" fillId="0" borderId="10" xfId="54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justify"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32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0" fontId="3" fillId="33" borderId="10" xfId="0" applyNumberFormat="1" applyFont="1" applyFill="1" applyBorder="1" applyAlignment="1">
      <alignment horizontal="left" wrapText="1"/>
    </xf>
    <xf numFmtId="181" fontId="3" fillId="0" borderId="10" xfId="0" applyNumberFormat="1" applyFont="1" applyBorder="1" applyAlignment="1" applyProtection="1">
      <alignment horizontal="left" wrapText="1"/>
      <protection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49" fontId="5" fillId="0" borderId="13" xfId="0" applyNumberFormat="1" applyFont="1" applyBorder="1" applyAlignment="1" applyProtection="1">
      <alignment horizontal="left" wrapText="1"/>
      <protection/>
    </xf>
    <xf numFmtId="4" fontId="3" fillId="33" borderId="10" xfId="0" applyNumberFormat="1" applyFont="1" applyFill="1" applyBorder="1" applyAlignment="1">
      <alignment horizontal="right" vertical="top" wrapText="1"/>
    </xf>
    <xf numFmtId="2" fontId="3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left" indent="15"/>
    </xf>
    <xf numFmtId="49" fontId="4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Fill="1" applyAlignment="1">
      <alignment horizontal="justify" wrapText="1"/>
    </xf>
    <xf numFmtId="49" fontId="28" fillId="0" borderId="0" xfId="0" applyNumberFormat="1" applyFont="1" applyFill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86.875" style="2" customWidth="1"/>
  </cols>
  <sheetData>
    <row r="1" ht="7.5" customHeight="1">
      <c r="A1" s="71"/>
    </row>
    <row r="2" ht="12.75">
      <c r="A2" s="28" t="s">
        <v>314</v>
      </c>
    </row>
    <row r="3" ht="16.5" customHeight="1">
      <c r="A3" s="28" t="s">
        <v>167</v>
      </c>
    </row>
    <row r="4" ht="15.75" customHeight="1">
      <c r="A4" s="28" t="s">
        <v>127</v>
      </c>
    </row>
    <row r="5" ht="8.25" customHeight="1">
      <c r="A5" s="2" t="s">
        <v>20</v>
      </c>
    </row>
    <row r="6" ht="15" customHeight="1">
      <c r="A6" s="2" t="s">
        <v>315</v>
      </c>
    </row>
    <row r="7" ht="0.75" customHeight="1" hidden="1"/>
    <row r="8" ht="15.75" customHeight="1">
      <c r="A8" s="29"/>
    </row>
    <row r="9" ht="16.5" customHeight="1">
      <c r="A9" s="2" t="s">
        <v>349</v>
      </c>
    </row>
    <row r="10" ht="14.25" customHeight="1">
      <c r="A10" s="71"/>
    </row>
    <row r="11" ht="32.25" customHeight="1">
      <c r="A11" s="90" t="s">
        <v>324</v>
      </c>
    </row>
    <row r="12" ht="15" customHeight="1">
      <c r="A12" s="28"/>
    </row>
    <row r="13" ht="34.5" customHeight="1">
      <c r="A13" s="91" t="s">
        <v>325</v>
      </c>
    </row>
    <row r="14" ht="17.25" customHeight="1">
      <c r="A14" s="91" t="s">
        <v>329</v>
      </c>
    </row>
    <row r="15" ht="38.25" customHeight="1">
      <c r="A15" s="81" t="s">
        <v>330</v>
      </c>
    </row>
    <row r="16" ht="33" customHeight="1">
      <c r="A16" s="81" t="s">
        <v>326</v>
      </c>
    </row>
    <row r="17" ht="17.25" customHeight="1">
      <c r="A17" s="82" t="s">
        <v>262</v>
      </c>
    </row>
    <row r="18" ht="16.5" customHeight="1">
      <c r="A18" s="82" t="s">
        <v>453</v>
      </c>
    </row>
    <row r="19" ht="15.75" customHeight="1">
      <c r="A19" s="82" t="s">
        <v>454</v>
      </c>
    </row>
    <row r="20" ht="15" customHeight="1">
      <c r="A20" s="82" t="s">
        <v>456</v>
      </c>
    </row>
    <row r="21" ht="27.75" customHeight="1">
      <c r="A21" s="82" t="s">
        <v>455</v>
      </c>
    </row>
    <row r="22" ht="12.75" customHeight="1">
      <c r="A22" s="82"/>
    </row>
    <row r="23" ht="13.5">
      <c r="A23" s="2" t="s">
        <v>263</v>
      </c>
    </row>
    <row r="24" spans="1:7" ht="30" customHeight="1">
      <c r="A24" s="82" t="s">
        <v>300</v>
      </c>
      <c r="G24" t="s">
        <v>24</v>
      </c>
    </row>
    <row r="25" spans="1:3" ht="48.75" customHeight="1">
      <c r="A25" s="83" t="s">
        <v>313</v>
      </c>
      <c r="C25" t="s">
        <v>23</v>
      </c>
    </row>
    <row r="26" ht="16.5" customHeight="1">
      <c r="A26" s="82" t="s">
        <v>301</v>
      </c>
    </row>
    <row r="27" ht="47.25" customHeight="1">
      <c r="A27" s="82" t="s">
        <v>302</v>
      </c>
    </row>
    <row r="28" spans="1:13" ht="38.25" customHeight="1">
      <c r="A28" s="168" t="s">
        <v>450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</row>
    <row r="29" ht="48" customHeight="1">
      <c r="A29" s="82" t="s">
        <v>451</v>
      </c>
    </row>
    <row r="30" ht="63" customHeight="1">
      <c r="A30" s="82" t="s">
        <v>452</v>
      </c>
    </row>
    <row r="31" ht="39.75" customHeight="1">
      <c r="A31" s="84" t="s">
        <v>328</v>
      </c>
    </row>
    <row r="32" ht="40.5">
      <c r="A32" s="85" t="s">
        <v>345</v>
      </c>
    </row>
    <row r="33" ht="21" customHeight="1">
      <c r="A33" s="86" t="s">
        <v>103</v>
      </c>
    </row>
    <row r="34" ht="34.5" customHeight="1">
      <c r="A34" s="87" t="s">
        <v>327</v>
      </c>
    </row>
    <row r="35" ht="13.5" customHeight="1" hidden="1">
      <c r="A35" s="83"/>
    </row>
    <row r="36" ht="19.5" customHeight="1">
      <c r="A36" s="83"/>
    </row>
    <row r="37" ht="27.75" customHeight="1">
      <c r="A37" s="83"/>
    </row>
    <row r="38" ht="13.5">
      <c r="A38" s="83" t="s">
        <v>106</v>
      </c>
    </row>
    <row r="39" ht="13.5">
      <c r="A39" s="83"/>
    </row>
    <row r="40" ht="13.5">
      <c r="A40" s="83" t="s">
        <v>350</v>
      </c>
    </row>
    <row r="41" ht="13.5">
      <c r="A41" s="83"/>
    </row>
    <row r="42" ht="12.75">
      <c r="A42" s="5" t="s">
        <v>22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3.5">
      <c r="A2" s="111" t="s">
        <v>35</v>
      </c>
      <c r="B2" s="111"/>
      <c r="C2" s="111"/>
      <c r="D2" s="111"/>
      <c r="E2" s="111"/>
      <c r="F2" s="111"/>
      <c r="G2" s="8"/>
    </row>
    <row r="3" spans="1:7" ht="13.5">
      <c r="A3" s="111" t="s">
        <v>105</v>
      </c>
      <c r="B3" s="111"/>
      <c r="C3" s="111"/>
      <c r="D3" s="111"/>
      <c r="E3" s="111"/>
      <c r="F3" s="111"/>
      <c r="G3" s="8"/>
    </row>
    <row r="4" spans="1:7" ht="13.5">
      <c r="A4" s="111" t="s">
        <v>351</v>
      </c>
      <c r="B4" s="111"/>
      <c r="C4" s="111"/>
      <c r="D4" s="111"/>
      <c r="E4" s="111"/>
      <c r="F4" s="111"/>
      <c r="G4" s="8"/>
    </row>
    <row r="5" spans="1:7" ht="12.75">
      <c r="A5" s="28"/>
      <c r="B5" s="8"/>
      <c r="C5" s="8"/>
      <c r="D5" s="8"/>
      <c r="E5" s="8"/>
      <c r="F5" s="8"/>
      <c r="G5" s="8"/>
    </row>
    <row r="6" spans="1:7" ht="12.75">
      <c r="A6" s="4" t="s">
        <v>264</v>
      </c>
      <c r="B6" s="4"/>
      <c r="C6" s="4"/>
      <c r="D6" s="4"/>
      <c r="E6" s="4"/>
      <c r="F6" s="8"/>
      <c r="G6" s="8"/>
    </row>
    <row r="7" spans="1:7" ht="12.75">
      <c r="A7" s="112"/>
      <c r="B7" s="112"/>
      <c r="C7" s="112"/>
      <c r="D7" s="112"/>
      <c r="E7" s="8"/>
      <c r="F7" s="8"/>
      <c r="G7" s="8"/>
    </row>
    <row r="8" spans="1:7" ht="14.25" customHeight="1">
      <c r="A8" s="29" t="s">
        <v>38</v>
      </c>
      <c r="B8" s="30"/>
      <c r="C8" s="111" t="s">
        <v>50</v>
      </c>
      <c r="D8" s="111"/>
      <c r="E8" s="111"/>
      <c r="F8" s="111"/>
      <c r="G8" s="8"/>
    </row>
    <row r="9" spans="1:7" ht="18" customHeight="1">
      <c r="A9" s="114" t="s">
        <v>52</v>
      </c>
      <c r="B9" s="117" t="s">
        <v>53</v>
      </c>
      <c r="C9" s="114" t="s">
        <v>169</v>
      </c>
      <c r="D9" s="115" t="s">
        <v>51</v>
      </c>
      <c r="E9" s="115"/>
      <c r="F9" s="115"/>
      <c r="G9" s="8"/>
    </row>
    <row r="10" spans="1:7" ht="58.5" customHeight="1">
      <c r="A10" s="114"/>
      <c r="B10" s="117"/>
      <c r="C10" s="116"/>
      <c r="D10" s="11" t="s">
        <v>265</v>
      </c>
      <c r="E10" s="11" t="s">
        <v>266</v>
      </c>
      <c r="F10" s="11" t="s">
        <v>267</v>
      </c>
      <c r="G10" s="8"/>
    </row>
    <row r="11" spans="1:7" ht="12" customHeight="1">
      <c r="A11" s="10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8"/>
    </row>
    <row r="12" spans="1:7" ht="28.5" customHeight="1">
      <c r="A12" s="114">
        <v>1</v>
      </c>
      <c r="B12" s="113" t="s">
        <v>128</v>
      </c>
      <c r="C12" s="113" t="s">
        <v>39</v>
      </c>
      <c r="D12" s="42">
        <v>30096.23</v>
      </c>
      <c r="E12" s="42">
        <v>0</v>
      </c>
      <c r="F12" s="42">
        <v>0</v>
      </c>
      <c r="G12" s="8"/>
    </row>
    <row r="13" spans="1:7" ht="13.5" hidden="1">
      <c r="A13" s="114"/>
      <c r="B13" s="113"/>
      <c r="C13" s="113"/>
      <c r="D13" s="15">
        <v>0</v>
      </c>
      <c r="E13" s="15">
        <v>0</v>
      </c>
      <c r="F13" s="15">
        <v>0</v>
      </c>
      <c r="G13" s="8"/>
    </row>
    <row r="14" spans="1:7" ht="15" customHeight="1">
      <c r="A14" s="10">
        <v>2</v>
      </c>
      <c r="B14" s="9" t="s">
        <v>129</v>
      </c>
      <c r="C14" s="9" t="s">
        <v>40</v>
      </c>
      <c r="D14" s="42">
        <f aca="true" t="shared" si="0" ref="D14:F16">D15</f>
        <v>-17091054.68</v>
      </c>
      <c r="E14" s="42">
        <f t="shared" si="0"/>
        <v>-9341850</v>
      </c>
      <c r="F14" s="42">
        <f t="shared" si="0"/>
        <v>-9196011</v>
      </c>
      <c r="G14" s="8"/>
    </row>
    <row r="15" spans="1:7" ht="16.5" customHeight="1">
      <c r="A15" s="10">
        <v>3</v>
      </c>
      <c r="B15" s="9" t="s">
        <v>130</v>
      </c>
      <c r="C15" s="9" t="s">
        <v>41</v>
      </c>
      <c r="D15" s="42">
        <f t="shared" si="0"/>
        <v>-17091054.68</v>
      </c>
      <c r="E15" s="42">
        <f t="shared" si="0"/>
        <v>-9341850</v>
      </c>
      <c r="F15" s="42">
        <f t="shared" si="0"/>
        <v>-9196011</v>
      </c>
      <c r="G15" s="8"/>
    </row>
    <row r="16" spans="1:7" ht="15" customHeight="1">
      <c r="A16" s="10">
        <v>4</v>
      </c>
      <c r="B16" s="9" t="s">
        <v>131</v>
      </c>
      <c r="C16" s="9" t="s">
        <v>42</v>
      </c>
      <c r="D16" s="42">
        <f t="shared" si="0"/>
        <v>-17091054.68</v>
      </c>
      <c r="E16" s="42">
        <f t="shared" si="0"/>
        <v>-9341850</v>
      </c>
      <c r="F16" s="42">
        <f t="shared" si="0"/>
        <v>-9196011</v>
      </c>
      <c r="G16" s="8"/>
    </row>
    <row r="17" spans="1:7" ht="28.5" customHeight="1">
      <c r="A17" s="10">
        <v>5</v>
      </c>
      <c r="B17" s="9" t="s">
        <v>132</v>
      </c>
      <c r="C17" s="13" t="s">
        <v>43</v>
      </c>
      <c r="D17" s="42">
        <v>-17091054.68</v>
      </c>
      <c r="E17" s="42">
        <v>-9341850</v>
      </c>
      <c r="F17" s="42">
        <v>-9196011</v>
      </c>
      <c r="G17" s="8"/>
    </row>
    <row r="18" spans="1:7" ht="17.25" customHeight="1">
      <c r="A18" s="10">
        <v>6</v>
      </c>
      <c r="B18" s="9" t="s">
        <v>133</v>
      </c>
      <c r="C18" s="9" t="s">
        <v>44</v>
      </c>
      <c r="D18" s="42">
        <f aca="true" t="shared" si="1" ref="D18:F20">D19</f>
        <v>17104122.26</v>
      </c>
      <c r="E18" s="42">
        <f t="shared" si="1"/>
        <v>9341850</v>
      </c>
      <c r="F18" s="42">
        <f t="shared" si="1"/>
        <v>9196011</v>
      </c>
      <c r="G18" s="8"/>
    </row>
    <row r="19" spans="1:7" ht="27">
      <c r="A19" s="10">
        <v>7</v>
      </c>
      <c r="B19" s="9" t="s">
        <v>134</v>
      </c>
      <c r="C19" s="9" t="s">
        <v>45</v>
      </c>
      <c r="D19" s="42">
        <f t="shared" si="1"/>
        <v>17104122.26</v>
      </c>
      <c r="E19" s="42">
        <f t="shared" si="1"/>
        <v>9341850</v>
      </c>
      <c r="F19" s="42">
        <f t="shared" si="1"/>
        <v>9196011</v>
      </c>
      <c r="G19" s="8"/>
    </row>
    <row r="20" spans="1:7" ht="15" customHeight="1">
      <c r="A20" s="10">
        <v>8</v>
      </c>
      <c r="B20" s="9" t="s">
        <v>135</v>
      </c>
      <c r="C20" s="9" t="s">
        <v>46</v>
      </c>
      <c r="D20" s="42">
        <f t="shared" si="1"/>
        <v>17104122.26</v>
      </c>
      <c r="E20" s="42">
        <f t="shared" si="1"/>
        <v>9341850</v>
      </c>
      <c r="F20" s="42">
        <f t="shared" si="1"/>
        <v>9196011</v>
      </c>
      <c r="G20" s="8"/>
    </row>
    <row r="21" spans="1:7" ht="29.25" customHeight="1">
      <c r="A21" s="10">
        <v>9</v>
      </c>
      <c r="B21" s="9" t="s">
        <v>136</v>
      </c>
      <c r="C21" s="13" t="s">
        <v>47</v>
      </c>
      <c r="D21" s="42">
        <v>17104122.26</v>
      </c>
      <c r="E21" s="42">
        <v>9341850</v>
      </c>
      <c r="F21" s="42">
        <v>9196011</v>
      </c>
      <c r="G21" s="8"/>
    </row>
    <row r="22" spans="1:7" ht="13.5">
      <c r="A22" s="113" t="s">
        <v>32</v>
      </c>
      <c r="B22" s="113"/>
      <c r="C22" s="113"/>
      <c r="D22" s="42">
        <v>17028.65</v>
      </c>
      <c r="E22" s="42">
        <f>E14+E18</f>
        <v>0</v>
      </c>
      <c r="F22" s="42">
        <f>F14+F18</f>
        <v>0</v>
      </c>
      <c r="G22" s="8"/>
    </row>
    <row r="23" ht="15.75">
      <c r="A23" s="1" t="s">
        <v>49</v>
      </c>
    </row>
    <row r="24" ht="15.75">
      <c r="A24" s="1"/>
    </row>
    <row r="25" spans="1:7" ht="15.75">
      <c r="A25" s="1"/>
      <c r="C25" s="6"/>
      <c r="D25" s="7"/>
      <c r="E25" s="7"/>
      <c r="F25" s="7"/>
      <c r="G25" s="6"/>
    </row>
    <row r="26" ht="15.75">
      <c r="A26" s="1"/>
    </row>
  </sheetData>
  <sheetProtection/>
  <mergeCells count="13">
    <mergeCell ref="B12:B13"/>
    <mergeCell ref="C12:C13"/>
    <mergeCell ref="A9:A10"/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32">
      <selection activeCell="K16" sqref="K16"/>
    </sheetView>
  </sheetViews>
  <sheetFormatPr defaultColWidth="9.00390625" defaultRowHeight="12.75"/>
  <cols>
    <col min="1" max="1" width="7.00390625" style="2" customWidth="1"/>
    <col min="2" max="2" width="11.00390625" style="2" customWidth="1"/>
    <col min="3" max="3" width="14.375" style="2" hidden="1" customWidth="1"/>
    <col min="4" max="4" width="24.375" style="2" customWidth="1"/>
    <col min="5" max="5" width="74.375" style="2" customWidth="1"/>
  </cols>
  <sheetData>
    <row r="1" spans="1:5" ht="12.75">
      <c r="A1" s="144" t="s">
        <v>432</v>
      </c>
      <c r="B1" s="144"/>
      <c r="C1" s="144"/>
      <c r="D1" s="144"/>
      <c r="E1" s="144"/>
    </row>
    <row r="2" spans="1:5" ht="13.5">
      <c r="A2" s="111" t="s">
        <v>354</v>
      </c>
      <c r="B2" s="111"/>
      <c r="C2" s="111"/>
      <c r="D2" s="111"/>
      <c r="E2" s="111"/>
    </row>
    <row r="3" spans="1:5" ht="13.5">
      <c r="A3" s="111" t="s">
        <v>351</v>
      </c>
      <c r="B3" s="111"/>
      <c r="C3" s="111"/>
      <c r="D3" s="111"/>
      <c r="E3" s="111"/>
    </row>
    <row r="4" ht="13.5">
      <c r="A4" s="145"/>
    </row>
    <row r="5" spans="1:5" ht="34.5" customHeight="1">
      <c r="A5" s="146" t="s">
        <v>355</v>
      </c>
      <c r="D5" s="147" t="s">
        <v>356</v>
      </c>
      <c r="E5" s="147"/>
    </row>
    <row r="6" ht="13.5">
      <c r="A6" s="29"/>
    </row>
    <row r="7" spans="1:5" ht="30" customHeight="1">
      <c r="A7" s="114" t="s">
        <v>357</v>
      </c>
      <c r="B7" s="114" t="s">
        <v>358</v>
      </c>
      <c r="C7" s="9"/>
      <c r="D7" s="118" t="s">
        <v>138</v>
      </c>
      <c r="E7" s="118" t="s">
        <v>137</v>
      </c>
    </row>
    <row r="8" spans="1:5" ht="13.5">
      <c r="A8" s="114"/>
      <c r="B8" s="114"/>
      <c r="C8" s="9"/>
      <c r="D8" s="118"/>
      <c r="E8" s="118"/>
    </row>
    <row r="9" spans="1:5" ht="9" customHeight="1">
      <c r="A9" s="114"/>
      <c r="B9" s="114"/>
      <c r="C9" s="9"/>
      <c r="D9" s="118"/>
      <c r="E9" s="118"/>
    </row>
    <row r="10" spans="1:5" ht="15.75" customHeight="1" hidden="1">
      <c r="A10" s="114"/>
      <c r="B10" s="114"/>
      <c r="C10" s="9"/>
      <c r="D10" s="118"/>
      <c r="E10" s="9"/>
    </row>
    <row r="11" spans="1:5" ht="13.5">
      <c r="A11" s="10" t="s">
        <v>104</v>
      </c>
      <c r="B11" s="114">
        <v>1</v>
      </c>
      <c r="C11" s="114"/>
      <c r="D11" s="10">
        <v>2</v>
      </c>
      <c r="E11" s="10">
        <v>3</v>
      </c>
    </row>
    <row r="12" spans="1:5" ht="13.5">
      <c r="A12" s="10">
        <v>1</v>
      </c>
      <c r="B12" s="105">
        <v>805</v>
      </c>
      <c r="C12" s="10"/>
      <c r="D12" s="148" t="s">
        <v>359</v>
      </c>
      <c r="E12" s="148"/>
    </row>
    <row r="13" spans="1:5" ht="48.75" customHeight="1">
      <c r="A13" s="22">
        <v>2</v>
      </c>
      <c r="B13" s="106">
        <v>805</v>
      </c>
      <c r="C13" s="10"/>
      <c r="D13" s="109" t="s">
        <v>360</v>
      </c>
      <c r="E13" s="68" t="s">
        <v>361</v>
      </c>
    </row>
    <row r="14" spans="1:5" ht="48" customHeight="1">
      <c r="A14" s="106">
        <v>3</v>
      </c>
      <c r="B14" s="106">
        <v>805</v>
      </c>
      <c r="C14" s="105"/>
      <c r="D14" s="22" t="s">
        <v>362</v>
      </c>
      <c r="E14" s="68" t="s">
        <v>363</v>
      </c>
    </row>
    <row r="15" spans="1:5" ht="45" customHeight="1">
      <c r="A15" s="22">
        <v>4</v>
      </c>
      <c r="B15" s="106">
        <v>805</v>
      </c>
      <c r="C15" s="149"/>
      <c r="D15" s="22" t="s">
        <v>364</v>
      </c>
      <c r="E15" s="9" t="s">
        <v>365</v>
      </c>
    </row>
    <row r="16" spans="1:5" ht="29.25" customHeight="1">
      <c r="A16" s="22">
        <v>5</v>
      </c>
      <c r="B16" s="106">
        <v>805</v>
      </c>
      <c r="C16" s="149"/>
      <c r="D16" s="22" t="s">
        <v>366</v>
      </c>
      <c r="E16" s="68" t="s">
        <v>367</v>
      </c>
    </row>
    <row r="17" spans="1:5" ht="54.75">
      <c r="A17" s="106">
        <v>6</v>
      </c>
      <c r="B17" s="106">
        <v>805</v>
      </c>
      <c r="C17" s="105"/>
      <c r="D17" s="22" t="s">
        <v>368</v>
      </c>
      <c r="E17" s="150" t="s">
        <v>369</v>
      </c>
    </row>
    <row r="18" spans="1:5" ht="13.5">
      <c r="A18" s="22">
        <v>7</v>
      </c>
      <c r="B18" s="106">
        <v>805</v>
      </c>
      <c r="C18" s="105"/>
      <c r="D18" s="22" t="s">
        <v>370</v>
      </c>
      <c r="E18" s="150" t="s">
        <v>371</v>
      </c>
    </row>
    <row r="19" spans="1:5" ht="27">
      <c r="A19" s="22">
        <v>8</v>
      </c>
      <c r="B19" s="106">
        <v>805</v>
      </c>
      <c r="C19" s="105"/>
      <c r="D19" s="22" t="s">
        <v>372</v>
      </c>
      <c r="E19" s="150" t="s">
        <v>373</v>
      </c>
    </row>
    <row r="20" spans="1:5" ht="13.5">
      <c r="A20" s="106">
        <v>9</v>
      </c>
      <c r="B20" s="106">
        <v>805</v>
      </c>
      <c r="C20" s="105"/>
      <c r="D20" s="22" t="s">
        <v>374</v>
      </c>
      <c r="E20" s="68" t="s">
        <v>375</v>
      </c>
    </row>
    <row r="21" spans="1:5" ht="38.25" customHeight="1">
      <c r="A21" s="22">
        <v>10</v>
      </c>
      <c r="B21" s="106">
        <v>805</v>
      </c>
      <c r="C21" s="105"/>
      <c r="D21" s="11" t="s">
        <v>459</v>
      </c>
      <c r="E21" s="68" t="s">
        <v>444</v>
      </c>
    </row>
    <row r="22" spans="1:5" ht="38.25" customHeight="1">
      <c r="A22" s="22">
        <v>11</v>
      </c>
      <c r="B22" s="106">
        <v>805</v>
      </c>
      <c r="C22" s="105"/>
      <c r="D22" s="22" t="s">
        <v>457</v>
      </c>
      <c r="E22" s="68" t="s">
        <v>445</v>
      </c>
    </row>
    <row r="23" spans="1:5" ht="40.5">
      <c r="A23" s="106">
        <v>12</v>
      </c>
      <c r="B23" s="106">
        <v>805</v>
      </c>
      <c r="C23" s="105"/>
      <c r="D23" s="22" t="s">
        <v>376</v>
      </c>
      <c r="E23" s="150" t="s">
        <v>377</v>
      </c>
    </row>
    <row r="24" spans="1:5" ht="27">
      <c r="A24" s="22">
        <v>13</v>
      </c>
      <c r="B24" s="106">
        <v>805</v>
      </c>
      <c r="C24" s="105"/>
      <c r="D24" s="22" t="s">
        <v>370</v>
      </c>
      <c r="E24" s="68" t="s">
        <v>440</v>
      </c>
    </row>
    <row r="25" spans="1:5" ht="13.5">
      <c r="A25" s="22">
        <v>14</v>
      </c>
      <c r="B25" s="105">
        <v>805</v>
      </c>
      <c r="C25" s="105"/>
      <c r="D25" s="105" t="s">
        <v>378</v>
      </c>
      <c r="E25" s="150" t="s">
        <v>379</v>
      </c>
    </row>
    <row r="26" spans="1:5" ht="13.5">
      <c r="A26" s="106">
        <v>15</v>
      </c>
      <c r="B26" s="105">
        <v>805</v>
      </c>
      <c r="C26" s="105"/>
      <c r="D26" s="151" t="s">
        <v>380</v>
      </c>
      <c r="E26" s="152" t="s">
        <v>381</v>
      </c>
    </row>
    <row r="27" spans="1:5" ht="27">
      <c r="A27" s="22">
        <v>16</v>
      </c>
      <c r="B27" s="106">
        <v>805</v>
      </c>
      <c r="C27" s="105"/>
      <c r="D27" s="22" t="s">
        <v>382</v>
      </c>
      <c r="E27" s="68" t="s">
        <v>143</v>
      </c>
    </row>
    <row r="28" spans="1:5" ht="27">
      <c r="A28" s="22">
        <v>17</v>
      </c>
      <c r="B28" s="106">
        <v>805</v>
      </c>
      <c r="C28" s="105"/>
      <c r="D28" s="22" t="s">
        <v>383</v>
      </c>
      <c r="E28" s="68" t="s">
        <v>109</v>
      </c>
    </row>
    <row r="29" spans="1:5" ht="13.5">
      <c r="A29" s="106">
        <v>18</v>
      </c>
      <c r="B29" s="106">
        <v>805</v>
      </c>
      <c r="C29" s="105"/>
      <c r="D29" s="22" t="s">
        <v>384</v>
      </c>
      <c r="E29" s="68" t="s">
        <v>385</v>
      </c>
    </row>
    <row r="30" spans="1:5" ht="40.5">
      <c r="A30" s="22">
        <v>19</v>
      </c>
      <c r="B30" s="106">
        <v>805</v>
      </c>
      <c r="C30" s="105"/>
      <c r="D30" s="22" t="s">
        <v>386</v>
      </c>
      <c r="E30" s="68" t="s">
        <v>332</v>
      </c>
    </row>
    <row r="31" spans="1:5" ht="40.5">
      <c r="A31" s="22">
        <v>20</v>
      </c>
      <c r="B31" s="153">
        <v>805</v>
      </c>
      <c r="C31" s="154"/>
      <c r="D31" s="109" t="s">
        <v>387</v>
      </c>
      <c r="E31" s="152" t="s">
        <v>281</v>
      </c>
    </row>
    <row r="32" spans="1:5" ht="31.5" customHeight="1">
      <c r="A32" s="106">
        <v>21</v>
      </c>
      <c r="B32" s="106">
        <v>805</v>
      </c>
      <c r="C32" s="105"/>
      <c r="D32" s="151" t="s">
        <v>388</v>
      </c>
      <c r="E32" s="152" t="s">
        <v>389</v>
      </c>
    </row>
    <row r="33" spans="1:5" ht="68.25">
      <c r="A33" s="22">
        <v>22</v>
      </c>
      <c r="B33" s="105">
        <v>805</v>
      </c>
      <c r="C33" s="105"/>
      <c r="D33" s="105" t="s">
        <v>390</v>
      </c>
      <c r="E33" s="24" t="s">
        <v>391</v>
      </c>
    </row>
    <row r="34" spans="1:5" ht="54.75">
      <c r="A34" s="22">
        <v>23</v>
      </c>
      <c r="B34" s="106">
        <v>805</v>
      </c>
      <c r="C34" s="105"/>
      <c r="D34" s="155" t="s">
        <v>392</v>
      </c>
      <c r="E34" s="152" t="s">
        <v>393</v>
      </c>
    </row>
    <row r="35" spans="1:5" ht="40.5">
      <c r="A35" s="106">
        <v>24</v>
      </c>
      <c r="B35" s="153">
        <v>805</v>
      </c>
      <c r="C35" s="154"/>
      <c r="D35" s="109" t="s">
        <v>394</v>
      </c>
      <c r="E35" s="152" t="s">
        <v>395</v>
      </c>
    </row>
    <row r="36" spans="1:5" ht="27">
      <c r="A36" s="22">
        <v>25</v>
      </c>
      <c r="B36" s="105">
        <v>805</v>
      </c>
      <c r="C36" s="105"/>
      <c r="D36" s="156" t="s">
        <v>396</v>
      </c>
      <c r="E36" s="24" t="s">
        <v>397</v>
      </c>
    </row>
    <row r="37" spans="1:5" ht="68.25">
      <c r="A37" s="22">
        <v>26</v>
      </c>
      <c r="B37" s="105">
        <v>805</v>
      </c>
      <c r="C37" s="105"/>
      <c r="D37" s="156" t="s">
        <v>398</v>
      </c>
      <c r="E37" s="24" t="s">
        <v>399</v>
      </c>
    </row>
    <row r="38" spans="1:5" ht="54.75">
      <c r="A38" s="106">
        <v>27</v>
      </c>
      <c r="B38" s="105">
        <v>805</v>
      </c>
      <c r="C38" s="105"/>
      <c r="D38" s="156" t="s">
        <v>400</v>
      </c>
      <c r="E38" s="24" t="s">
        <v>331</v>
      </c>
    </row>
    <row r="39" spans="1:5" ht="40.5">
      <c r="A39" s="22">
        <v>28</v>
      </c>
      <c r="B39" s="106">
        <v>805</v>
      </c>
      <c r="C39" s="105"/>
      <c r="D39" s="22" t="s">
        <v>401</v>
      </c>
      <c r="E39" s="68" t="s">
        <v>239</v>
      </c>
    </row>
    <row r="40" spans="1:5" ht="27">
      <c r="A40" s="22">
        <v>29</v>
      </c>
      <c r="B40" s="106">
        <v>805</v>
      </c>
      <c r="C40" s="105"/>
      <c r="D40" s="22" t="s">
        <v>402</v>
      </c>
      <c r="E40" s="68" t="s">
        <v>97</v>
      </c>
    </row>
    <row r="41" spans="1:5" ht="28.5" customHeight="1">
      <c r="A41" s="106">
        <v>30</v>
      </c>
      <c r="B41" s="106">
        <v>805</v>
      </c>
      <c r="C41" s="105"/>
      <c r="D41" s="22" t="s">
        <v>403</v>
      </c>
      <c r="E41" s="68" t="s">
        <v>404</v>
      </c>
    </row>
    <row r="42" spans="1:5" ht="27">
      <c r="A42" s="22">
        <v>31</v>
      </c>
      <c r="B42" s="106">
        <v>805</v>
      </c>
      <c r="C42" s="105"/>
      <c r="D42" s="22" t="s">
        <v>405</v>
      </c>
      <c r="E42" s="157" t="s">
        <v>406</v>
      </c>
    </row>
    <row r="43" spans="1:5" ht="27">
      <c r="A43" s="22">
        <v>32</v>
      </c>
      <c r="B43" s="106">
        <v>805</v>
      </c>
      <c r="C43" s="105"/>
      <c r="D43" s="22" t="s">
        <v>407</v>
      </c>
      <c r="E43" s="152" t="s">
        <v>408</v>
      </c>
    </row>
    <row r="44" spans="1:5" ht="27">
      <c r="A44" s="106">
        <v>33</v>
      </c>
      <c r="B44" s="106">
        <v>805</v>
      </c>
      <c r="C44" s="105"/>
      <c r="D44" s="22" t="s">
        <v>409</v>
      </c>
      <c r="E44" s="150" t="s">
        <v>410</v>
      </c>
    </row>
    <row r="45" spans="1:5" ht="13.5">
      <c r="A45" s="22">
        <v>34</v>
      </c>
      <c r="B45" s="106">
        <v>805</v>
      </c>
      <c r="C45" s="105"/>
      <c r="D45" s="22" t="s">
        <v>411</v>
      </c>
      <c r="E45" s="68" t="s">
        <v>412</v>
      </c>
    </row>
    <row r="46" spans="1:5" ht="12.75" customHeight="1" hidden="1">
      <c r="A46" s="22">
        <v>35</v>
      </c>
      <c r="B46" s="106"/>
      <c r="C46" s="105"/>
      <c r="D46" s="22"/>
      <c r="E46" s="158"/>
    </row>
    <row r="47" spans="1:5" ht="13.5" hidden="1">
      <c r="A47" s="106">
        <v>36</v>
      </c>
      <c r="B47" s="105"/>
      <c r="C47" s="105"/>
      <c r="D47" s="105"/>
      <c r="E47" s="159"/>
    </row>
    <row r="48" spans="1:5" ht="54.75">
      <c r="A48" s="22">
        <v>37</v>
      </c>
      <c r="B48" s="105">
        <v>805</v>
      </c>
      <c r="C48" s="105"/>
      <c r="D48" s="105" t="s">
        <v>413</v>
      </c>
      <c r="E48" s="150" t="s">
        <v>414</v>
      </c>
    </row>
    <row r="49" spans="1:5" ht="27">
      <c r="A49" s="22">
        <v>38</v>
      </c>
      <c r="B49" s="105">
        <v>805</v>
      </c>
      <c r="C49" s="105"/>
      <c r="D49" s="105" t="s">
        <v>415</v>
      </c>
      <c r="E49" s="24" t="s">
        <v>416</v>
      </c>
    </row>
    <row r="50" spans="1:5" ht="27">
      <c r="A50" s="106">
        <v>39</v>
      </c>
      <c r="B50" s="105">
        <v>805</v>
      </c>
      <c r="C50" s="105"/>
      <c r="D50" s="105" t="s">
        <v>417</v>
      </c>
      <c r="E50" s="24" t="s">
        <v>418</v>
      </c>
    </row>
    <row r="51" spans="1:5" ht="13.5">
      <c r="A51" s="160"/>
      <c r="B51" s="160"/>
      <c r="C51" s="160"/>
      <c r="D51" s="161"/>
      <c r="E51" s="160"/>
    </row>
    <row r="52" spans="1:5" ht="13.5">
      <c r="A52" s="160"/>
      <c r="B52" s="160"/>
      <c r="C52" s="160"/>
      <c r="D52" s="161"/>
      <c r="E52" s="160"/>
    </row>
    <row r="53" spans="1:5" ht="13.5">
      <c r="A53" s="160"/>
      <c r="B53" s="160"/>
      <c r="C53" s="160"/>
      <c r="D53" s="161"/>
      <c r="E53" s="160"/>
    </row>
    <row r="54" spans="1:5" ht="13.5">
      <c r="A54" s="160"/>
      <c r="B54" s="160"/>
      <c r="C54" s="160"/>
      <c r="D54" s="161"/>
      <c r="E54" s="160"/>
    </row>
    <row r="55" ht="13.5">
      <c r="D55" s="162"/>
    </row>
  </sheetData>
  <sheetProtection/>
  <mergeCells count="10">
    <mergeCell ref="B11:C11"/>
    <mergeCell ref="D12:E12"/>
    <mergeCell ref="A1:E1"/>
    <mergeCell ref="A2:E2"/>
    <mergeCell ref="A3:E3"/>
    <mergeCell ref="D5:E5"/>
    <mergeCell ref="A7:A10"/>
    <mergeCell ref="B7:B10"/>
    <mergeCell ref="D7:D10"/>
    <mergeCell ref="E7:E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375" style="0" customWidth="1"/>
    <col min="4" max="4" width="45.875" style="0" customWidth="1"/>
  </cols>
  <sheetData>
    <row r="1" spans="1:9" ht="15.75">
      <c r="A1" s="144" t="s">
        <v>419</v>
      </c>
      <c r="B1" s="144"/>
      <c r="C1" s="144"/>
      <c r="D1" s="144"/>
      <c r="E1" s="163"/>
      <c r="F1" s="163"/>
      <c r="G1" s="163"/>
      <c r="H1" s="163"/>
      <c r="I1" s="163"/>
    </row>
    <row r="2" spans="1:9" ht="13.5">
      <c r="A2" s="144" t="s">
        <v>420</v>
      </c>
      <c r="B2" s="144"/>
      <c r="C2" s="144"/>
      <c r="D2" s="144"/>
      <c r="E2" s="4"/>
      <c r="F2" s="4"/>
      <c r="G2" s="4"/>
      <c r="H2" s="4"/>
      <c r="I2" s="4"/>
    </row>
    <row r="3" spans="1:9" ht="15.75">
      <c r="A3" s="111" t="s">
        <v>351</v>
      </c>
      <c r="B3" s="111"/>
      <c r="C3" s="111"/>
      <c r="D3" s="111"/>
      <c r="E3" s="164"/>
      <c r="F3" s="164"/>
      <c r="G3" s="164"/>
      <c r="H3" s="164"/>
      <c r="I3" s="164"/>
    </row>
    <row r="4" spans="1:4" ht="12.75">
      <c r="A4" s="3"/>
      <c r="B4" s="165"/>
      <c r="C4" s="165"/>
      <c r="D4" s="165"/>
    </row>
    <row r="5" spans="1:4" s="71" customFormat="1" ht="12.75">
      <c r="A5" s="112" t="s">
        <v>421</v>
      </c>
      <c r="B5" s="112"/>
      <c r="C5" s="112"/>
      <c r="D5" s="112"/>
    </row>
    <row r="6" spans="1:4" s="71" customFormat="1" ht="12.75">
      <c r="A6" s="112" t="s">
        <v>422</v>
      </c>
      <c r="B6" s="112"/>
      <c r="C6" s="112"/>
      <c r="D6" s="112"/>
    </row>
    <row r="7" s="71" customFormat="1" ht="12.75">
      <c r="C7" s="71" t="s">
        <v>423</v>
      </c>
    </row>
    <row r="8" spans="1:4" ht="33.75" customHeight="1">
      <c r="A8" s="114" t="s">
        <v>171</v>
      </c>
      <c r="B8" s="114" t="s">
        <v>424</v>
      </c>
      <c r="C8" s="114" t="s">
        <v>425</v>
      </c>
      <c r="D8" s="166" t="s">
        <v>426</v>
      </c>
    </row>
    <row r="9" spans="1:4" ht="13.5" customHeight="1" hidden="1">
      <c r="A9" s="114"/>
      <c r="B9" s="114"/>
      <c r="C9" s="114"/>
      <c r="D9" s="166"/>
    </row>
    <row r="10" spans="1:4" ht="13.5">
      <c r="A10" s="10"/>
      <c r="B10" s="10">
        <v>1</v>
      </c>
      <c r="C10" s="10">
        <v>2</v>
      </c>
      <c r="D10" s="10">
        <v>3</v>
      </c>
    </row>
    <row r="11" spans="1:4" ht="21" customHeight="1">
      <c r="A11" s="10">
        <v>1</v>
      </c>
      <c r="B11" s="10">
        <v>805</v>
      </c>
      <c r="C11" s="13"/>
      <c r="D11" s="13" t="s">
        <v>427</v>
      </c>
    </row>
    <row r="12" spans="1:4" ht="30" customHeight="1">
      <c r="A12" s="10">
        <v>2</v>
      </c>
      <c r="B12" s="10">
        <v>805</v>
      </c>
      <c r="C12" s="25" t="s">
        <v>428</v>
      </c>
      <c r="D12" s="25" t="s">
        <v>429</v>
      </c>
    </row>
    <row r="13" spans="1:4" ht="48.75" customHeight="1">
      <c r="A13" s="10">
        <v>3</v>
      </c>
      <c r="B13" s="10">
        <v>805</v>
      </c>
      <c r="C13" s="25" t="s">
        <v>430</v>
      </c>
      <c r="D13" s="25" t="s">
        <v>431</v>
      </c>
    </row>
    <row r="14" ht="15.75">
      <c r="A14" s="1"/>
    </row>
  </sheetData>
  <sheetProtection/>
  <mergeCells count="9">
    <mergeCell ref="A1:D1"/>
    <mergeCell ref="A2:D2"/>
    <mergeCell ref="A3:D3"/>
    <mergeCell ref="A5:D5"/>
    <mergeCell ref="A6:D6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78"/>
  <sheetViews>
    <sheetView zoomScalePageLayoutView="0" workbookViewId="0" topLeftCell="A42">
      <selection activeCell="B48" sqref="B48"/>
    </sheetView>
  </sheetViews>
  <sheetFormatPr defaultColWidth="9.00390625" defaultRowHeight="12.75"/>
  <cols>
    <col min="1" max="1" width="4.00390625" style="2" customWidth="1"/>
    <col min="2" max="2" width="22.375" style="2" customWidth="1"/>
    <col min="3" max="3" width="42.375" style="2" customWidth="1"/>
    <col min="4" max="4" width="12.125" style="56" customWidth="1"/>
    <col min="5" max="5" width="12.875" style="56" customWidth="1"/>
    <col min="6" max="6" width="12.00390625" style="56" customWidth="1"/>
  </cols>
  <sheetData>
    <row r="1" ht="9" customHeight="1"/>
    <row r="2" spans="1:6" ht="13.5">
      <c r="A2" s="21" t="s">
        <v>34</v>
      </c>
      <c r="B2" s="21"/>
      <c r="C2" s="21"/>
      <c r="D2" s="126" t="s">
        <v>433</v>
      </c>
      <c r="E2" s="126"/>
      <c r="F2" s="126"/>
    </row>
    <row r="3" spans="1:6" ht="13.5">
      <c r="A3" s="111" t="s">
        <v>105</v>
      </c>
      <c r="B3" s="111"/>
      <c r="C3" s="111"/>
      <c r="D3" s="111"/>
      <c r="E3" s="111"/>
      <c r="F3" s="111"/>
    </row>
    <row r="4" spans="1:6" ht="13.5">
      <c r="A4" s="111" t="s">
        <v>449</v>
      </c>
      <c r="B4" s="111"/>
      <c r="C4" s="111"/>
      <c r="D4" s="111"/>
      <c r="E4" s="111"/>
      <c r="F4" s="111"/>
    </row>
    <row r="6" spans="1:6" ht="12.75">
      <c r="A6" s="130" t="s">
        <v>268</v>
      </c>
      <c r="B6" s="130"/>
      <c r="C6" s="130"/>
      <c r="D6" s="130"/>
      <c r="E6" s="130"/>
      <c r="F6" s="130"/>
    </row>
    <row r="7" spans="1:6" ht="13.5">
      <c r="A7" s="2" t="s">
        <v>175</v>
      </c>
      <c r="D7" s="123" t="s">
        <v>50</v>
      </c>
      <c r="E7" s="123"/>
      <c r="F7" s="123"/>
    </row>
    <row r="8" spans="1:6" ht="30" customHeight="1">
      <c r="A8" s="113" t="s">
        <v>171</v>
      </c>
      <c r="B8" s="122" t="s">
        <v>138</v>
      </c>
      <c r="C8" s="129" t="s">
        <v>137</v>
      </c>
      <c r="D8" s="120" t="s">
        <v>212</v>
      </c>
      <c r="E8" s="120" t="s">
        <v>240</v>
      </c>
      <c r="F8" s="120" t="s">
        <v>279</v>
      </c>
    </row>
    <row r="9" spans="1:6" ht="45" customHeight="1">
      <c r="A9" s="113"/>
      <c r="B9" s="122"/>
      <c r="C9" s="129"/>
      <c r="D9" s="120"/>
      <c r="E9" s="120"/>
      <c r="F9" s="120"/>
    </row>
    <row r="10" spans="1:6" ht="13.5">
      <c r="A10" s="9"/>
      <c r="B10" s="10">
        <v>1</v>
      </c>
      <c r="C10" s="10">
        <v>2</v>
      </c>
      <c r="D10" s="74">
        <v>3</v>
      </c>
      <c r="E10" s="74">
        <v>3</v>
      </c>
      <c r="F10" s="74">
        <v>3</v>
      </c>
    </row>
    <row r="11" spans="1:6" ht="17.25" customHeight="1">
      <c r="A11" s="22">
        <v>1</v>
      </c>
      <c r="B11" s="11" t="s">
        <v>176</v>
      </c>
      <c r="C11" s="9" t="s">
        <v>177</v>
      </c>
      <c r="D11" s="60">
        <f>D12+D18+D24+D36+D39+D48+D49+D43</f>
        <v>809103.18</v>
      </c>
      <c r="E11" s="60">
        <f>E12+E18+E24+E36+E39</f>
        <v>741460</v>
      </c>
      <c r="F11" s="60">
        <f>F12+F18+F24+F36+F39</f>
        <v>752120</v>
      </c>
    </row>
    <row r="12" spans="1:6" ht="18.75" customHeight="1">
      <c r="A12" s="22">
        <v>2</v>
      </c>
      <c r="B12" s="11" t="s">
        <v>116</v>
      </c>
      <c r="C12" s="9" t="s">
        <v>178</v>
      </c>
      <c r="D12" s="60">
        <f>D13</f>
        <v>107669.53</v>
      </c>
      <c r="E12" s="60">
        <f>E13</f>
        <v>114350</v>
      </c>
      <c r="F12" s="60">
        <f>F13</f>
        <v>118910</v>
      </c>
    </row>
    <row r="13" spans="1:6" ht="18.75" customHeight="1">
      <c r="A13" s="22">
        <v>3</v>
      </c>
      <c r="B13" s="11" t="s">
        <v>179</v>
      </c>
      <c r="C13" s="9" t="s">
        <v>180</v>
      </c>
      <c r="D13" s="72">
        <f>D14+D16+D17</f>
        <v>107669.53</v>
      </c>
      <c r="E13" s="72">
        <f>E14+E16+E17</f>
        <v>114350</v>
      </c>
      <c r="F13" s="72">
        <f>F14+F16+F17</f>
        <v>118910</v>
      </c>
    </row>
    <row r="14" spans="1:6" ht="81" customHeight="1">
      <c r="A14" s="118">
        <v>4</v>
      </c>
      <c r="B14" s="119" t="s">
        <v>197</v>
      </c>
      <c r="C14" s="113" t="s">
        <v>214</v>
      </c>
      <c r="D14" s="121">
        <v>106387.04</v>
      </c>
      <c r="E14" s="121">
        <v>110390</v>
      </c>
      <c r="F14" s="121">
        <v>114800</v>
      </c>
    </row>
    <row r="15" spans="1:6" ht="13.5" customHeight="1" hidden="1" thickBot="1">
      <c r="A15" s="118"/>
      <c r="B15" s="119"/>
      <c r="C15" s="113"/>
      <c r="D15" s="121"/>
      <c r="E15" s="121"/>
      <c r="F15" s="121"/>
    </row>
    <row r="16" spans="1:6" ht="120.75" customHeight="1">
      <c r="A16" s="22">
        <v>5</v>
      </c>
      <c r="B16" s="11" t="s">
        <v>213</v>
      </c>
      <c r="C16" s="9" t="s">
        <v>215</v>
      </c>
      <c r="D16" s="72">
        <v>0</v>
      </c>
      <c r="E16" s="72">
        <v>0</v>
      </c>
      <c r="F16" s="72">
        <v>0</v>
      </c>
    </row>
    <row r="17" spans="1:6" ht="54" customHeight="1">
      <c r="A17" s="22">
        <v>6</v>
      </c>
      <c r="B17" s="11" t="s">
        <v>198</v>
      </c>
      <c r="C17" s="9" t="s">
        <v>216</v>
      </c>
      <c r="D17" s="72">
        <v>1282.49</v>
      </c>
      <c r="E17" s="72">
        <v>3960</v>
      </c>
      <c r="F17" s="72">
        <v>4110</v>
      </c>
    </row>
    <row r="18" spans="1:6" ht="42.75" customHeight="1">
      <c r="A18" s="22">
        <v>7</v>
      </c>
      <c r="B18" s="11" t="s">
        <v>111</v>
      </c>
      <c r="C18" s="23" t="s">
        <v>89</v>
      </c>
      <c r="D18" s="60">
        <f>D19</f>
        <v>156111.01</v>
      </c>
      <c r="E18" s="60">
        <f>E19</f>
        <v>158400</v>
      </c>
      <c r="F18" s="60">
        <f>F19</f>
        <v>164500</v>
      </c>
    </row>
    <row r="19" spans="1:6" ht="40.5" customHeight="1">
      <c r="A19" s="22">
        <v>8</v>
      </c>
      <c r="B19" s="11" t="s">
        <v>117</v>
      </c>
      <c r="C19" s="24" t="s">
        <v>99</v>
      </c>
      <c r="D19" s="72">
        <f>D20+D21+D22+D23</f>
        <v>156111.01</v>
      </c>
      <c r="E19" s="72">
        <f>E20+E21+E22+E23</f>
        <v>158400</v>
      </c>
      <c r="F19" s="72">
        <f>F20+F21+F22+F23</f>
        <v>164500</v>
      </c>
    </row>
    <row r="20" spans="1:6" ht="79.5" customHeight="1">
      <c r="A20" s="22">
        <v>9</v>
      </c>
      <c r="B20" s="11" t="s">
        <v>118</v>
      </c>
      <c r="C20" s="66" t="s">
        <v>172</v>
      </c>
      <c r="D20" s="72">
        <v>72070.13</v>
      </c>
      <c r="E20" s="72">
        <v>72800</v>
      </c>
      <c r="F20" s="72">
        <v>76200</v>
      </c>
    </row>
    <row r="21" spans="1:6" ht="94.5" customHeight="1">
      <c r="A21" s="22">
        <v>10</v>
      </c>
      <c r="B21" s="11" t="s">
        <v>119</v>
      </c>
      <c r="C21" s="25" t="s">
        <v>217</v>
      </c>
      <c r="D21" s="72">
        <v>506.85</v>
      </c>
      <c r="E21" s="72">
        <v>400</v>
      </c>
      <c r="F21" s="72">
        <v>400</v>
      </c>
    </row>
    <row r="22" spans="1:6" ht="82.5" customHeight="1">
      <c r="A22" s="22">
        <v>11</v>
      </c>
      <c r="B22" s="11" t="s">
        <v>120</v>
      </c>
      <c r="C22" s="25" t="s">
        <v>112</v>
      </c>
      <c r="D22" s="72">
        <v>95824.06</v>
      </c>
      <c r="E22" s="72">
        <v>95500</v>
      </c>
      <c r="F22" s="72">
        <v>99700</v>
      </c>
    </row>
    <row r="23" spans="1:6" ht="80.25" customHeight="1">
      <c r="A23" s="22">
        <v>12</v>
      </c>
      <c r="B23" s="11" t="s">
        <v>121</v>
      </c>
      <c r="C23" s="25" t="s">
        <v>113</v>
      </c>
      <c r="D23" s="72">
        <v>-12290.03</v>
      </c>
      <c r="E23" s="72">
        <v>-10300</v>
      </c>
      <c r="F23" s="72">
        <v>-11800</v>
      </c>
    </row>
    <row r="24" spans="1:6" ht="17.25" customHeight="1">
      <c r="A24" s="22">
        <v>13</v>
      </c>
      <c r="B24" s="11" t="s">
        <v>173</v>
      </c>
      <c r="C24" s="9" t="s">
        <v>199</v>
      </c>
      <c r="D24" s="60">
        <f>D25+D28</f>
        <v>437058.67</v>
      </c>
      <c r="E24" s="60">
        <f>E25+E28</f>
        <v>433350</v>
      </c>
      <c r="F24" s="60">
        <f>F25+F28</f>
        <v>433350</v>
      </c>
    </row>
    <row r="25" spans="1:6" ht="17.25" customHeight="1">
      <c r="A25" s="22">
        <v>14</v>
      </c>
      <c r="B25" s="36" t="s">
        <v>115</v>
      </c>
      <c r="C25" s="13" t="s">
        <v>181</v>
      </c>
      <c r="D25" s="73">
        <f>D26</f>
        <v>125383.04</v>
      </c>
      <c r="E25" s="73">
        <f>E26</f>
        <v>101300</v>
      </c>
      <c r="F25" s="73">
        <f>F26</f>
        <v>101300</v>
      </c>
    </row>
    <row r="26" spans="1:6" ht="17.25" customHeight="1">
      <c r="A26" s="118">
        <v>15</v>
      </c>
      <c r="B26" s="127" t="s">
        <v>182</v>
      </c>
      <c r="C26" s="128" t="s">
        <v>142</v>
      </c>
      <c r="D26" s="125">
        <v>125383.04</v>
      </c>
      <c r="E26" s="125">
        <v>101300</v>
      </c>
      <c r="F26" s="125">
        <v>101300</v>
      </c>
    </row>
    <row r="27" spans="1:6" ht="42.75" customHeight="1">
      <c r="A27" s="118"/>
      <c r="B27" s="127"/>
      <c r="C27" s="128"/>
      <c r="D27" s="125"/>
      <c r="E27" s="125"/>
      <c r="F27" s="125"/>
    </row>
    <row r="28" spans="1:6" ht="17.25" customHeight="1">
      <c r="A28" s="22">
        <v>16</v>
      </c>
      <c r="B28" s="11" t="s">
        <v>114</v>
      </c>
      <c r="C28" s="13" t="s">
        <v>200</v>
      </c>
      <c r="D28" s="73">
        <f>D29+D32</f>
        <v>311675.63</v>
      </c>
      <c r="E28" s="73">
        <f>E29+E32</f>
        <v>332050</v>
      </c>
      <c r="F28" s="73">
        <f>F29+F32</f>
        <v>332050</v>
      </c>
    </row>
    <row r="29" spans="1:6" ht="21" customHeight="1">
      <c r="A29" s="22">
        <v>17</v>
      </c>
      <c r="B29" s="11" t="s">
        <v>68</v>
      </c>
      <c r="C29" s="9" t="s">
        <v>67</v>
      </c>
      <c r="D29" s="72">
        <f>D30</f>
        <v>56319.89</v>
      </c>
      <c r="E29" s="72">
        <v>80100</v>
      </c>
      <c r="F29" s="72">
        <v>80100</v>
      </c>
    </row>
    <row r="30" spans="1:6" ht="43.5" customHeight="1">
      <c r="A30" s="118">
        <v>18</v>
      </c>
      <c r="B30" s="119" t="s">
        <v>69</v>
      </c>
      <c r="C30" s="113" t="s">
        <v>218</v>
      </c>
      <c r="D30" s="121">
        <v>56319.89</v>
      </c>
      <c r="E30" s="121">
        <v>80100</v>
      </c>
      <c r="F30" s="121">
        <v>80100</v>
      </c>
    </row>
    <row r="31" spans="1:6" ht="6" customHeight="1" hidden="1">
      <c r="A31" s="118"/>
      <c r="B31" s="119"/>
      <c r="C31" s="113"/>
      <c r="D31" s="121"/>
      <c r="E31" s="121"/>
      <c r="F31" s="121"/>
    </row>
    <row r="32" spans="1:6" ht="24" customHeight="1">
      <c r="A32" s="118">
        <v>19</v>
      </c>
      <c r="B32" s="119" t="s">
        <v>70</v>
      </c>
      <c r="C32" s="113" t="s">
        <v>219</v>
      </c>
      <c r="D32" s="121">
        <f>D34</f>
        <v>255355.74</v>
      </c>
      <c r="E32" s="121">
        <f>E34</f>
        <v>251950</v>
      </c>
      <c r="F32" s="121">
        <f>F34</f>
        <v>251950</v>
      </c>
    </row>
    <row r="33" spans="1:6" ht="13.5" customHeight="1" hidden="1">
      <c r="A33" s="118"/>
      <c r="B33" s="119"/>
      <c r="C33" s="113"/>
      <c r="D33" s="121"/>
      <c r="E33" s="121"/>
      <c r="F33" s="121"/>
    </row>
    <row r="34" spans="1:6" ht="41.25" customHeight="1">
      <c r="A34" s="118">
        <v>20</v>
      </c>
      <c r="B34" s="119" t="s">
        <v>72</v>
      </c>
      <c r="C34" s="113" t="s">
        <v>71</v>
      </c>
      <c r="D34" s="121">
        <v>255355.74</v>
      </c>
      <c r="E34" s="121">
        <v>251950</v>
      </c>
      <c r="F34" s="121">
        <v>251950</v>
      </c>
    </row>
    <row r="35" spans="1:6" ht="2.25" customHeight="1" hidden="1">
      <c r="A35" s="118"/>
      <c r="B35" s="119"/>
      <c r="C35" s="113"/>
      <c r="D35" s="121"/>
      <c r="E35" s="121"/>
      <c r="F35" s="121"/>
    </row>
    <row r="36" spans="1:6" ht="15.75" customHeight="1">
      <c r="A36" s="22">
        <v>21</v>
      </c>
      <c r="B36" s="11" t="s">
        <v>183</v>
      </c>
      <c r="C36" s="9" t="s">
        <v>184</v>
      </c>
      <c r="D36" s="60">
        <f aca="true" t="shared" si="0" ref="D36:F37">D37</f>
        <v>7100</v>
      </c>
      <c r="E36" s="60">
        <f t="shared" si="0"/>
        <v>6800</v>
      </c>
      <c r="F36" s="60">
        <f t="shared" si="0"/>
        <v>6800</v>
      </c>
    </row>
    <row r="37" spans="1:6" ht="60" customHeight="1">
      <c r="A37" s="22">
        <v>22</v>
      </c>
      <c r="B37" s="11" t="s">
        <v>185</v>
      </c>
      <c r="C37" s="13" t="s">
        <v>122</v>
      </c>
      <c r="D37" s="72">
        <v>7100</v>
      </c>
      <c r="E37" s="72">
        <f t="shared" si="0"/>
        <v>6800</v>
      </c>
      <c r="F37" s="72">
        <f t="shared" si="0"/>
        <v>6800</v>
      </c>
    </row>
    <row r="38" spans="1:6" ht="79.5" customHeight="1">
      <c r="A38" s="22">
        <v>23</v>
      </c>
      <c r="B38" s="11" t="s">
        <v>86</v>
      </c>
      <c r="C38" s="13" t="s">
        <v>170</v>
      </c>
      <c r="D38" s="72">
        <v>7100</v>
      </c>
      <c r="E38" s="72">
        <v>6800</v>
      </c>
      <c r="F38" s="72">
        <v>6800</v>
      </c>
    </row>
    <row r="39" spans="1:6" ht="43.5" customHeight="1">
      <c r="A39" s="22">
        <v>24</v>
      </c>
      <c r="B39" s="11" t="s">
        <v>186</v>
      </c>
      <c r="C39" s="9" t="s">
        <v>187</v>
      </c>
      <c r="D39" s="107">
        <v>39478.91</v>
      </c>
      <c r="E39" s="60">
        <f>E40</f>
        <v>28560</v>
      </c>
      <c r="F39" s="60">
        <f>F40</f>
        <v>28560</v>
      </c>
    </row>
    <row r="40" spans="1:6" ht="97.5" customHeight="1">
      <c r="A40" s="22">
        <v>25</v>
      </c>
      <c r="B40" s="11" t="s">
        <v>188</v>
      </c>
      <c r="C40" s="9" t="s">
        <v>27</v>
      </c>
      <c r="D40" s="107">
        <v>39478.91</v>
      </c>
      <c r="E40" s="73">
        <f>E41</f>
        <v>28560</v>
      </c>
      <c r="F40" s="73">
        <f>F41</f>
        <v>28560</v>
      </c>
    </row>
    <row r="41" spans="1:6" ht="45" customHeight="1">
      <c r="A41" s="22">
        <v>26</v>
      </c>
      <c r="B41" s="11" t="s">
        <v>28</v>
      </c>
      <c r="C41" s="27" t="s">
        <v>29</v>
      </c>
      <c r="D41" s="107">
        <v>39478.91</v>
      </c>
      <c r="E41" s="72">
        <f>E42</f>
        <v>28560</v>
      </c>
      <c r="F41" s="72">
        <f>F42</f>
        <v>28560</v>
      </c>
    </row>
    <row r="42" spans="1:6" ht="45" customHeight="1">
      <c r="A42" s="22">
        <v>27</v>
      </c>
      <c r="B42" s="11" t="s">
        <v>147</v>
      </c>
      <c r="C42" s="27" t="s">
        <v>148</v>
      </c>
      <c r="D42" s="72">
        <v>39478.91</v>
      </c>
      <c r="E42" s="72">
        <v>28560</v>
      </c>
      <c r="F42" s="72">
        <v>28560</v>
      </c>
    </row>
    <row r="43" spans="1:6" ht="45" customHeight="1">
      <c r="A43" s="22">
        <v>28</v>
      </c>
      <c r="B43" s="11" t="s">
        <v>441</v>
      </c>
      <c r="C43" s="167" t="s">
        <v>437</v>
      </c>
      <c r="D43" s="107">
        <v>90.76</v>
      </c>
      <c r="E43" s="107">
        <v>0</v>
      </c>
      <c r="F43" s="107">
        <v>0</v>
      </c>
    </row>
    <row r="44" spans="1:6" ht="45" customHeight="1">
      <c r="A44" s="22">
        <v>29</v>
      </c>
      <c r="B44" s="11" t="s">
        <v>442</v>
      </c>
      <c r="C44" s="167" t="s">
        <v>438</v>
      </c>
      <c r="D44" s="107">
        <v>90.76</v>
      </c>
      <c r="E44" s="107">
        <v>0</v>
      </c>
      <c r="F44" s="107">
        <v>0</v>
      </c>
    </row>
    <row r="45" spans="1:6" ht="45" customHeight="1">
      <c r="A45" s="22">
        <v>30</v>
      </c>
      <c r="B45" s="11" t="s">
        <v>448</v>
      </c>
      <c r="C45" s="167" t="s">
        <v>439</v>
      </c>
      <c r="D45" s="107">
        <v>90.76</v>
      </c>
      <c r="E45" s="107">
        <v>0</v>
      </c>
      <c r="F45" s="107">
        <v>0</v>
      </c>
    </row>
    <row r="46" spans="1:6" ht="45" customHeight="1">
      <c r="A46" s="22">
        <v>31</v>
      </c>
      <c r="B46" s="11" t="s">
        <v>447</v>
      </c>
      <c r="C46" s="167" t="s">
        <v>440</v>
      </c>
      <c r="D46" s="107">
        <v>90.76</v>
      </c>
      <c r="E46" s="107">
        <v>0</v>
      </c>
      <c r="F46" s="107">
        <v>0</v>
      </c>
    </row>
    <row r="47" spans="1:6" ht="45" customHeight="1">
      <c r="A47" s="22">
        <v>32</v>
      </c>
      <c r="B47" s="11" t="s">
        <v>446</v>
      </c>
      <c r="C47" s="167" t="s">
        <v>443</v>
      </c>
      <c r="D47" s="107">
        <f>D48+D49</f>
        <v>61594.3</v>
      </c>
      <c r="E47" s="107"/>
      <c r="F47" s="107"/>
    </row>
    <row r="48" spans="1:6" ht="68.25" customHeight="1">
      <c r="A48" s="22">
        <v>33</v>
      </c>
      <c r="B48" s="11" t="s">
        <v>458</v>
      </c>
      <c r="C48" s="167" t="s">
        <v>444</v>
      </c>
      <c r="D48" s="107">
        <v>21594.3</v>
      </c>
      <c r="E48" s="107">
        <v>0</v>
      </c>
      <c r="F48" s="107">
        <v>0</v>
      </c>
    </row>
    <row r="49" spans="1:6" ht="45" customHeight="1">
      <c r="A49" s="22">
        <v>34</v>
      </c>
      <c r="B49" s="11" t="s">
        <v>347</v>
      </c>
      <c r="C49" s="167" t="s">
        <v>445</v>
      </c>
      <c r="D49" s="107">
        <v>40000</v>
      </c>
      <c r="E49" s="107">
        <v>0</v>
      </c>
      <c r="F49" s="107">
        <v>0</v>
      </c>
    </row>
    <row r="50" spans="1:6" ht="16.5" customHeight="1">
      <c r="A50" s="22">
        <v>35</v>
      </c>
      <c r="B50" s="11" t="s">
        <v>189</v>
      </c>
      <c r="C50" s="9" t="s">
        <v>190</v>
      </c>
      <c r="D50" s="60">
        <f>D51</f>
        <v>16281951.5</v>
      </c>
      <c r="E50" s="60">
        <f>E51</f>
        <v>8600390</v>
      </c>
      <c r="F50" s="60">
        <f>F51</f>
        <v>8443891</v>
      </c>
    </row>
    <row r="51" spans="1:6" ht="38.25" customHeight="1">
      <c r="A51" s="22">
        <v>36</v>
      </c>
      <c r="B51" s="67" t="s">
        <v>91</v>
      </c>
      <c r="C51" s="39" t="s">
        <v>90</v>
      </c>
      <c r="D51" s="72">
        <f>D52+D57+D69+D74</f>
        <v>16281951.5</v>
      </c>
      <c r="E51" s="92">
        <f>E52+E68+E74</f>
        <v>8600390</v>
      </c>
      <c r="F51" s="92">
        <f>F52+F68+F74</f>
        <v>8443891</v>
      </c>
    </row>
    <row r="52" spans="1:6" ht="26.25" customHeight="1">
      <c r="A52" s="22">
        <v>37</v>
      </c>
      <c r="B52" s="37" t="s">
        <v>251</v>
      </c>
      <c r="C52" s="39" t="s">
        <v>110</v>
      </c>
      <c r="D52" s="61">
        <f>D53</f>
        <v>7825741</v>
      </c>
      <c r="E52" s="61">
        <f>E53</f>
        <v>7446805</v>
      </c>
      <c r="F52" s="61">
        <f>F53</f>
        <v>7446805</v>
      </c>
    </row>
    <row r="53" spans="1:6" ht="31.5" customHeight="1">
      <c r="A53" s="22">
        <v>38</v>
      </c>
      <c r="B53" s="37" t="s">
        <v>252</v>
      </c>
      <c r="C53" s="39" t="s">
        <v>92</v>
      </c>
      <c r="D53" s="61">
        <f>D55+D56</f>
        <v>7825741</v>
      </c>
      <c r="E53" s="61">
        <f>+E55+E56</f>
        <v>7446805</v>
      </c>
      <c r="F53" s="61">
        <f>+F55+F56</f>
        <v>7446805</v>
      </c>
    </row>
    <row r="54" spans="1:6" ht="31.5" customHeight="1">
      <c r="A54" s="22">
        <v>39</v>
      </c>
      <c r="B54" s="37" t="s">
        <v>253</v>
      </c>
      <c r="C54" s="39" t="s">
        <v>107</v>
      </c>
      <c r="D54" s="61">
        <f>D55+D56</f>
        <v>7825741</v>
      </c>
      <c r="E54" s="61">
        <f>E55+E56</f>
        <v>7446805</v>
      </c>
      <c r="F54" s="61">
        <f>F55+F56</f>
        <v>7446805</v>
      </c>
    </row>
    <row r="55" spans="1:6" ht="45" customHeight="1">
      <c r="A55" s="22">
        <v>40</v>
      </c>
      <c r="B55" s="38" t="s">
        <v>254</v>
      </c>
      <c r="C55" s="40" t="s">
        <v>143</v>
      </c>
      <c r="D55" s="61">
        <v>1894694</v>
      </c>
      <c r="E55" s="61">
        <v>1515758</v>
      </c>
      <c r="F55" s="61">
        <v>1515758</v>
      </c>
    </row>
    <row r="56" spans="1:6" ht="45" customHeight="1">
      <c r="A56" s="22">
        <v>41</v>
      </c>
      <c r="B56" s="22" t="s">
        <v>250</v>
      </c>
      <c r="C56" s="9" t="s">
        <v>109</v>
      </c>
      <c r="D56" s="61">
        <v>5931047</v>
      </c>
      <c r="E56" s="61">
        <v>5931047</v>
      </c>
      <c r="F56" s="61">
        <v>5931047</v>
      </c>
    </row>
    <row r="57" spans="1:6" s="98" customFormat="1" ht="45" customHeight="1">
      <c r="A57" s="22">
        <v>42</v>
      </c>
      <c r="B57" s="97" t="s">
        <v>335</v>
      </c>
      <c r="C57" s="94" t="s">
        <v>336</v>
      </c>
      <c r="D57" s="61">
        <f>D58+D59</f>
        <v>7765595.5</v>
      </c>
      <c r="E57" s="61">
        <f>E58+E59</f>
        <v>538816</v>
      </c>
      <c r="F57" s="61">
        <f>F58+F59</f>
        <v>500452</v>
      </c>
    </row>
    <row r="58" spans="1:6" ht="60" customHeight="1">
      <c r="A58" s="22">
        <v>43</v>
      </c>
      <c r="B58" s="37" t="s">
        <v>333</v>
      </c>
      <c r="C58" s="63" t="s">
        <v>307</v>
      </c>
      <c r="D58" s="92">
        <v>97000</v>
      </c>
      <c r="E58" s="92">
        <v>0</v>
      </c>
      <c r="F58" s="92">
        <v>0</v>
      </c>
    </row>
    <row r="59" spans="1:6" ht="24.75" customHeight="1">
      <c r="A59" s="22">
        <v>44</v>
      </c>
      <c r="B59" s="37" t="s">
        <v>338</v>
      </c>
      <c r="C59" s="63" t="s">
        <v>337</v>
      </c>
      <c r="D59" s="92">
        <f>D60</f>
        <v>7668595.5</v>
      </c>
      <c r="E59" s="92">
        <f>E60</f>
        <v>538816</v>
      </c>
      <c r="F59" s="92">
        <f>F60</f>
        <v>500452</v>
      </c>
    </row>
    <row r="60" spans="1:6" ht="34.5" customHeight="1">
      <c r="A60" s="22">
        <v>45</v>
      </c>
      <c r="B60" s="37" t="s">
        <v>269</v>
      </c>
      <c r="C60" s="40" t="s">
        <v>261</v>
      </c>
      <c r="D60" s="92">
        <f>D61+D62+D63+D64+D65+D66+D67</f>
        <v>7668595.5</v>
      </c>
      <c r="E60" s="92">
        <f>E61+E62+E63+E64+E65+E66</f>
        <v>538816</v>
      </c>
      <c r="F60" s="92">
        <f>F61+F62+F63+F64+F65+F66</f>
        <v>500452</v>
      </c>
    </row>
    <row r="61" spans="1:6" ht="51.75" customHeight="1">
      <c r="A61" s="22">
        <v>46</v>
      </c>
      <c r="B61" s="37" t="s">
        <v>294</v>
      </c>
      <c r="C61" s="63" t="s">
        <v>320</v>
      </c>
      <c r="D61" s="92">
        <v>110842</v>
      </c>
      <c r="E61" s="92">
        <v>105300</v>
      </c>
      <c r="F61" s="92">
        <v>105300</v>
      </c>
    </row>
    <row r="62" spans="1:6" ht="81.75" customHeight="1">
      <c r="A62" s="22">
        <v>47</v>
      </c>
      <c r="B62" s="37" t="s">
        <v>334</v>
      </c>
      <c r="C62" s="68" t="s">
        <v>332</v>
      </c>
      <c r="D62" s="92">
        <v>4144500</v>
      </c>
      <c r="E62" s="92">
        <v>0</v>
      </c>
      <c r="F62" s="92">
        <v>0</v>
      </c>
    </row>
    <row r="63" spans="1:6" ht="63.75" customHeight="1">
      <c r="A63" s="22">
        <v>48</v>
      </c>
      <c r="B63" s="37" t="s">
        <v>316</v>
      </c>
      <c r="C63" s="68" t="s">
        <v>281</v>
      </c>
      <c r="D63" s="92">
        <v>225595</v>
      </c>
      <c r="E63" s="92">
        <v>234621</v>
      </c>
      <c r="F63" s="92">
        <v>244008</v>
      </c>
    </row>
    <row r="64" spans="1:6" ht="63.75" customHeight="1">
      <c r="A64" s="22">
        <v>49</v>
      </c>
      <c r="B64" s="37" t="s">
        <v>282</v>
      </c>
      <c r="C64" s="64" t="s">
        <v>321</v>
      </c>
      <c r="D64" s="92">
        <v>0</v>
      </c>
      <c r="E64" s="92">
        <v>157260</v>
      </c>
      <c r="F64" s="92">
        <v>109509</v>
      </c>
    </row>
    <row r="65" spans="1:6" ht="51.75" customHeight="1">
      <c r="A65" s="22">
        <v>50</v>
      </c>
      <c r="B65" s="37" t="s">
        <v>318</v>
      </c>
      <c r="C65" s="68" t="s">
        <v>283</v>
      </c>
      <c r="D65" s="92">
        <v>2507523.5</v>
      </c>
      <c r="E65" s="92">
        <v>0</v>
      </c>
      <c r="F65" s="92">
        <v>0</v>
      </c>
    </row>
    <row r="66" spans="1:6" ht="48.75" customHeight="1">
      <c r="A66" s="22">
        <v>51</v>
      </c>
      <c r="B66" s="37" t="s">
        <v>319</v>
      </c>
      <c r="C66" s="65" t="s">
        <v>317</v>
      </c>
      <c r="D66" s="61">
        <v>41635</v>
      </c>
      <c r="E66" s="61">
        <v>41635</v>
      </c>
      <c r="F66" s="61">
        <v>41635</v>
      </c>
    </row>
    <row r="67" spans="1:6" ht="87" customHeight="1">
      <c r="A67" s="22">
        <v>52</v>
      </c>
      <c r="B67" s="37" t="s">
        <v>339</v>
      </c>
      <c r="C67" s="24" t="s">
        <v>331</v>
      </c>
      <c r="D67" s="61">
        <v>638500</v>
      </c>
      <c r="E67" s="61">
        <v>0</v>
      </c>
      <c r="F67" s="61">
        <v>0</v>
      </c>
    </row>
    <row r="68" spans="1:6" ht="45" customHeight="1">
      <c r="A68" s="22">
        <v>53</v>
      </c>
      <c r="B68" s="22" t="s">
        <v>249</v>
      </c>
      <c r="C68" s="39" t="s">
        <v>108</v>
      </c>
      <c r="D68" s="61">
        <f>D69</f>
        <v>122586</v>
      </c>
      <c r="E68" s="61">
        <f>E69</f>
        <v>124233</v>
      </c>
      <c r="F68" s="61">
        <f>F69</f>
        <v>7203</v>
      </c>
    </row>
    <row r="69" spans="1:6" s="98" customFormat="1" ht="29.25" customHeight="1">
      <c r="A69" s="22">
        <v>54</v>
      </c>
      <c r="B69" s="99" t="s">
        <v>248</v>
      </c>
      <c r="C69" s="77" t="s">
        <v>93</v>
      </c>
      <c r="D69" s="92">
        <f>D70+D72</f>
        <v>122586</v>
      </c>
      <c r="E69" s="92">
        <f>E70+E72</f>
        <v>124233</v>
      </c>
      <c r="F69" s="92">
        <f>F70+F72</f>
        <v>7203</v>
      </c>
    </row>
    <row r="70" spans="1:6" ht="43.5" customHeight="1">
      <c r="A70" s="22">
        <v>55</v>
      </c>
      <c r="B70" s="37" t="s">
        <v>247</v>
      </c>
      <c r="C70" s="39" t="s">
        <v>95</v>
      </c>
      <c r="D70" s="72">
        <f>D71</f>
        <v>7203</v>
      </c>
      <c r="E70" s="72">
        <f>E71</f>
        <v>7203</v>
      </c>
      <c r="F70" s="72">
        <f>F71</f>
        <v>7203</v>
      </c>
    </row>
    <row r="71" spans="1:6" ht="60.75" customHeight="1">
      <c r="A71" s="22">
        <v>56</v>
      </c>
      <c r="B71" s="37" t="s">
        <v>246</v>
      </c>
      <c r="C71" s="40" t="s">
        <v>239</v>
      </c>
      <c r="D71" s="72">
        <v>7203</v>
      </c>
      <c r="E71" s="72">
        <v>7203</v>
      </c>
      <c r="F71" s="72">
        <v>7203</v>
      </c>
    </row>
    <row r="72" spans="1:6" ht="45.75" customHeight="1">
      <c r="A72" s="22">
        <v>57</v>
      </c>
      <c r="B72" s="37" t="s">
        <v>245</v>
      </c>
      <c r="C72" s="39" t="s">
        <v>94</v>
      </c>
      <c r="D72" s="72">
        <f>D73</f>
        <v>115383</v>
      </c>
      <c r="E72" s="72">
        <f>E73</f>
        <v>117030</v>
      </c>
      <c r="F72" s="72">
        <v>0</v>
      </c>
    </row>
    <row r="73" spans="1:6" ht="53.25" customHeight="1">
      <c r="A73" s="22">
        <v>58</v>
      </c>
      <c r="B73" s="37" t="s">
        <v>245</v>
      </c>
      <c r="C73" s="40" t="s">
        <v>97</v>
      </c>
      <c r="D73" s="72">
        <v>115383</v>
      </c>
      <c r="E73" s="72">
        <v>117030</v>
      </c>
      <c r="F73" s="72">
        <v>0</v>
      </c>
    </row>
    <row r="74" spans="1:6" s="98" customFormat="1" ht="21.75" customHeight="1">
      <c r="A74" s="22">
        <v>59</v>
      </c>
      <c r="B74" s="99" t="s">
        <v>244</v>
      </c>
      <c r="C74" s="77" t="s">
        <v>191</v>
      </c>
      <c r="D74" s="92">
        <f aca="true" t="shared" si="1" ref="D74:F76">D75</f>
        <v>568029</v>
      </c>
      <c r="E74" s="92">
        <f t="shared" si="1"/>
        <v>1029352</v>
      </c>
      <c r="F74" s="92">
        <f t="shared" si="1"/>
        <v>989883</v>
      </c>
    </row>
    <row r="75" spans="1:6" ht="25.5" customHeight="1">
      <c r="A75" s="22">
        <v>60</v>
      </c>
      <c r="B75" s="37" t="s">
        <v>243</v>
      </c>
      <c r="C75" s="39" t="s">
        <v>96</v>
      </c>
      <c r="D75" s="72">
        <f t="shared" si="1"/>
        <v>568029</v>
      </c>
      <c r="E75" s="72">
        <f t="shared" si="1"/>
        <v>1029352</v>
      </c>
      <c r="F75" s="72">
        <f t="shared" si="1"/>
        <v>989883</v>
      </c>
    </row>
    <row r="76" spans="1:6" ht="32.25" customHeight="1">
      <c r="A76" s="22">
        <v>61</v>
      </c>
      <c r="B76" s="37" t="s">
        <v>242</v>
      </c>
      <c r="C76" s="40" t="s">
        <v>144</v>
      </c>
      <c r="D76" s="72">
        <f>D77</f>
        <v>568029</v>
      </c>
      <c r="E76" s="72">
        <f t="shared" si="1"/>
        <v>1029352</v>
      </c>
      <c r="F76" s="72">
        <f t="shared" si="1"/>
        <v>989883</v>
      </c>
    </row>
    <row r="77" spans="1:6" ht="51.75" customHeight="1">
      <c r="A77" s="22">
        <v>62</v>
      </c>
      <c r="B77" s="37" t="s">
        <v>241</v>
      </c>
      <c r="C77" s="40" t="s">
        <v>98</v>
      </c>
      <c r="D77" s="72">
        <v>568029</v>
      </c>
      <c r="E77" s="72">
        <v>1029352</v>
      </c>
      <c r="F77" s="72">
        <v>989883</v>
      </c>
    </row>
    <row r="78" spans="1:6" ht="13.5">
      <c r="A78" s="124"/>
      <c r="B78" s="124"/>
      <c r="C78" s="124"/>
      <c r="D78" s="62">
        <f>D50+D11</f>
        <v>17091054.68</v>
      </c>
      <c r="E78" s="62">
        <f>E50+E11</f>
        <v>9341850</v>
      </c>
      <c r="F78" s="62">
        <f>F50+F11</f>
        <v>9196011</v>
      </c>
    </row>
  </sheetData>
  <sheetProtection/>
  <mergeCells count="42">
    <mergeCell ref="C32:C33"/>
    <mergeCell ref="C30:C31"/>
    <mergeCell ref="D30:D31"/>
    <mergeCell ref="E14:E15"/>
    <mergeCell ref="D26:D27"/>
    <mergeCell ref="E26:E27"/>
    <mergeCell ref="A6:F6"/>
    <mergeCell ref="D8:D9"/>
    <mergeCell ref="D34:D35"/>
    <mergeCell ref="D32:D33"/>
    <mergeCell ref="E34:E35"/>
    <mergeCell ref="F30:F31"/>
    <mergeCell ref="F32:F33"/>
    <mergeCell ref="A32:A33"/>
    <mergeCell ref="E32:E33"/>
    <mergeCell ref="B32:B33"/>
    <mergeCell ref="D2:F2"/>
    <mergeCell ref="A3:F3"/>
    <mergeCell ref="A4:F4"/>
    <mergeCell ref="B26:B27"/>
    <mergeCell ref="C26:C27"/>
    <mergeCell ref="A14:A15"/>
    <mergeCell ref="A8:A9"/>
    <mergeCell ref="C8:C9"/>
    <mergeCell ref="B14:B15"/>
    <mergeCell ref="D14:D15"/>
    <mergeCell ref="D7:F7"/>
    <mergeCell ref="A78:C78"/>
    <mergeCell ref="A34:A35"/>
    <mergeCell ref="B34:B35"/>
    <mergeCell ref="C34:C35"/>
    <mergeCell ref="F34:F35"/>
    <mergeCell ref="F26:F27"/>
    <mergeCell ref="F8:F9"/>
    <mergeCell ref="A26:A27"/>
    <mergeCell ref="C14:C15"/>
    <mergeCell ref="A30:A31"/>
    <mergeCell ref="B30:B31"/>
    <mergeCell ref="E8:E9"/>
    <mergeCell ref="F14:F15"/>
    <mergeCell ref="B8:B9"/>
    <mergeCell ref="E30:E31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6">
      <selection activeCell="L11" sqref="L11"/>
    </sheetView>
  </sheetViews>
  <sheetFormatPr defaultColWidth="9.00390625" defaultRowHeight="12.75"/>
  <cols>
    <col min="1" max="1" width="7.375" style="2" customWidth="1"/>
    <col min="2" max="2" width="59.375" style="2" customWidth="1"/>
    <col min="3" max="3" width="11.00390625" style="2" customWidth="1"/>
    <col min="4" max="4" width="12.125" style="2" customWidth="1"/>
    <col min="5" max="5" width="11.125" style="2" customWidth="1"/>
    <col min="6" max="6" width="11.25390625" style="2" customWidth="1"/>
  </cols>
  <sheetData>
    <row r="1" spans="1:6" ht="13.5">
      <c r="A1" s="111" t="s">
        <v>434</v>
      </c>
      <c r="B1" s="111"/>
      <c r="C1" s="111"/>
      <c r="D1" s="111"/>
      <c r="E1" s="111"/>
      <c r="F1" s="111"/>
    </row>
    <row r="2" spans="1:6" ht="13.5">
      <c r="A2" s="111" t="s">
        <v>308</v>
      </c>
      <c r="B2" s="111"/>
      <c r="C2" s="111"/>
      <c r="D2" s="111"/>
      <c r="E2" s="111"/>
      <c r="F2" s="111"/>
    </row>
    <row r="3" spans="1:6" ht="13.5">
      <c r="A3" s="111" t="s">
        <v>352</v>
      </c>
      <c r="B3" s="111"/>
      <c r="C3" s="111"/>
      <c r="D3" s="111"/>
      <c r="E3" s="111"/>
      <c r="F3" s="111"/>
    </row>
    <row r="4" ht="11.25" customHeight="1">
      <c r="A4" s="3"/>
    </row>
    <row r="5" spans="1:4" ht="15.75" customHeight="1">
      <c r="A5" s="131" t="s">
        <v>270</v>
      </c>
      <c r="B5" s="131"/>
      <c r="C5" s="131"/>
      <c r="D5" s="131"/>
    </row>
    <row r="6" spans="1:4" ht="33" customHeight="1">
      <c r="A6" s="131"/>
      <c r="B6" s="131"/>
      <c r="C6" s="131"/>
      <c r="D6" s="131"/>
    </row>
    <row r="7" spans="1:6" ht="13.5">
      <c r="A7" s="132" t="s">
        <v>50</v>
      </c>
      <c r="B7" s="132"/>
      <c r="C7" s="132"/>
      <c r="D7" s="132"/>
      <c r="E7" s="132"/>
      <c r="F7" s="132"/>
    </row>
    <row r="8" spans="1:6" ht="47.25" customHeight="1">
      <c r="A8" s="10" t="s">
        <v>52</v>
      </c>
      <c r="B8" s="22" t="s">
        <v>6</v>
      </c>
      <c r="C8" s="10" t="s">
        <v>192</v>
      </c>
      <c r="D8" s="10" t="s">
        <v>220</v>
      </c>
      <c r="E8" s="10" t="s">
        <v>259</v>
      </c>
      <c r="F8" s="10" t="s">
        <v>271</v>
      </c>
    </row>
    <row r="9" spans="1:6" ht="13.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</row>
    <row r="10" spans="1:6" ht="15" customHeight="1">
      <c r="A10" s="10">
        <v>1</v>
      </c>
      <c r="B10" s="9" t="s">
        <v>193</v>
      </c>
      <c r="C10" s="14" t="s">
        <v>7</v>
      </c>
      <c r="D10" s="45">
        <f>D11+D12+D13+D14</f>
        <v>5186202.97</v>
      </c>
      <c r="E10" s="45">
        <f>E11+E12+E13+E14</f>
        <v>5376120</v>
      </c>
      <c r="F10" s="45">
        <f>F11+F12+F13+F14</f>
        <v>5276008</v>
      </c>
    </row>
    <row r="11" spans="1:6" ht="33" customHeight="1">
      <c r="A11" s="10">
        <v>2</v>
      </c>
      <c r="B11" s="9" t="s">
        <v>194</v>
      </c>
      <c r="C11" s="14" t="s">
        <v>8</v>
      </c>
      <c r="D11" s="43">
        <f>'прил 4 ведом'!G14</f>
        <v>940190</v>
      </c>
      <c r="E11" s="103">
        <f>'прил 4 ведом'!H14</f>
        <v>940190</v>
      </c>
      <c r="F11" s="103">
        <f>'прил 4 ведом'!I14</f>
        <v>940190</v>
      </c>
    </row>
    <row r="12" spans="1:6" ht="45" customHeight="1">
      <c r="A12" s="10">
        <v>3</v>
      </c>
      <c r="B12" s="9" t="s">
        <v>195</v>
      </c>
      <c r="C12" s="14" t="s">
        <v>9</v>
      </c>
      <c r="D12" s="44">
        <f>'прил 4 ведом'!G20</f>
        <v>3670612.8899999997</v>
      </c>
      <c r="E12" s="103">
        <f>'прил 4 ведом'!H20</f>
        <v>3841470</v>
      </c>
      <c r="F12" s="103">
        <f>'прил 4 ведом'!I20</f>
        <v>3741358</v>
      </c>
    </row>
    <row r="13" spans="1:6" ht="15.75" customHeight="1">
      <c r="A13" s="10">
        <v>4</v>
      </c>
      <c r="B13" s="9" t="s">
        <v>196</v>
      </c>
      <c r="C13" s="14" t="s">
        <v>19</v>
      </c>
      <c r="D13" s="43">
        <f>'прил 4 ведом'!G30</f>
        <v>1000</v>
      </c>
      <c r="E13" s="103">
        <f>'прил 4 ведом'!H30</f>
        <v>1000</v>
      </c>
      <c r="F13" s="103">
        <f>'прил 4 ведом'!I30</f>
        <v>1000</v>
      </c>
    </row>
    <row r="14" spans="1:6" ht="15.75" customHeight="1">
      <c r="A14" s="10">
        <v>5</v>
      </c>
      <c r="B14" s="9" t="s">
        <v>202</v>
      </c>
      <c r="C14" s="14" t="s">
        <v>201</v>
      </c>
      <c r="D14" s="43">
        <f>'прил 4 ведом'!G36</f>
        <v>574400.0800000001</v>
      </c>
      <c r="E14" s="103">
        <f>'прил 4 ведом'!H36</f>
        <v>593460</v>
      </c>
      <c r="F14" s="103">
        <f>'прил 4 ведом'!I36</f>
        <v>593460</v>
      </c>
    </row>
    <row r="15" spans="1:6" ht="15.75" customHeight="1">
      <c r="A15" s="10">
        <v>6</v>
      </c>
      <c r="B15" s="9" t="s">
        <v>203</v>
      </c>
      <c r="C15" s="14" t="s">
        <v>205</v>
      </c>
      <c r="D15" s="45">
        <f>'прил 4 ведом'!G50</f>
        <v>115383</v>
      </c>
      <c r="E15" s="45">
        <f>'прил 4 ведом'!H50</f>
        <v>117030</v>
      </c>
      <c r="F15" s="45">
        <f>'прил 4 ведом'!I50</f>
        <v>0</v>
      </c>
    </row>
    <row r="16" spans="1:6" ht="15.75" customHeight="1">
      <c r="A16" s="10">
        <v>7</v>
      </c>
      <c r="B16" s="9" t="s">
        <v>204</v>
      </c>
      <c r="C16" s="14" t="s">
        <v>206</v>
      </c>
      <c r="D16" s="43">
        <f>'прил 4 ведом'!G50</f>
        <v>115383</v>
      </c>
      <c r="E16" s="43">
        <f>'прил 4 ведом'!H50</f>
        <v>117030</v>
      </c>
      <c r="F16" s="43">
        <f>'прил 4 ведом'!I50</f>
        <v>0</v>
      </c>
    </row>
    <row r="17" spans="1:6" ht="15.75" customHeight="1">
      <c r="A17" s="10">
        <v>8</v>
      </c>
      <c r="B17" s="9" t="s">
        <v>207</v>
      </c>
      <c r="C17" s="14" t="s">
        <v>1</v>
      </c>
      <c r="D17" s="45">
        <f>D18+D19</f>
        <v>185104.2</v>
      </c>
      <c r="E17" s="45">
        <f>E18+E19</f>
        <v>164856</v>
      </c>
      <c r="F17" s="45">
        <f>F18+F19</f>
        <v>167019</v>
      </c>
    </row>
    <row r="18" spans="1:6" ht="15.75" customHeight="1">
      <c r="A18" s="10">
        <v>9</v>
      </c>
      <c r="B18" s="9" t="s">
        <v>256</v>
      </c>
      <c r="C18" s="14" t="s">
        <v>255</v>
      </c>
      <c r="D18" s="43">
        <f>'прил 4 ведом'!G61</f>
        <v>110842</v>
      </c>
      <c r="E18" s="43">
        <f>'прил 4 ведом'!H61</f>
        <v>110842</v>
      </c>
      <c r="F18" s="43">
        <f>'прил 4 ведом'!I61</f>
        <v>110842</v>
      </c>
    </row>
    <row r="19" spans="1:6" ht="30" customHeight="1">
      <c r="A19" s="10">
        <v>10</v>
      </c>
      <c r="B19" s="9" t="s">
        <v>0</v>
      </c>
      <c r="C19" s="14" t="s">
        <v>2</v>
      </c>
      <c r="D19" s="43">
        <f>'прил 4 ведом'!G69</f>
        <v>74262.2</v>
      </c>
      <c r="E19" s="43">
        <f>'прил 4 ведом'!H69</f>
        <v>54014</v>
      </c>
      <c r="F19" s="43">
        <f>'прил 4 ведом'!I69</f>
        <v>56177</v>
      </c>
    </row>
    <row r="20" spans="1:6" ht="19.5" customHeight="1">
      <c r="A20" s="10">
        <v>11</v>
      </c>
      <c r="B20" s="9" t="s">
        <v>78</v>
      </c>
      <c r="C20" s="14" t="s">
        <v>80</v>
      </c>
      <c r="D20" s="45">
        <f>'прил 4 ведом'!G75</f>
        <v>8176038.3</v>
      </c>
      <c r="E20" s="45">
        <f>'прил 4 ведом'!H75</f>
        <v>851356</v>
      </c>
      <c r="F20" s="45">
        <f>'прил 4 ведом'!I75</f>
        <v>697621</v>
      </c>
    </row>
    <row r="21" spans="1:6" ht="18.75" customHeight="1">
      <c r="A21" s="10">
        <v>12</v>
      </c>
      <c r="B21" s="9" t="s">
        <v>79</v>
      </c>
      <c r="C21" s="14" t="s">
        <v>81</v>
      </c>
      <c r="D21" s="44">
        <f>'прил 4 ведом'!G76</f>
        <v>8176038.3</v>
      </c>
      <c r="E21" s="44">
        <f>'прил 4 ведом'!H76</f>
        <v>851356</v>
      </c>
      <c r="F21" s="44">
        <f>'прил 4 ведом'!I76</f>
        <v>697621</v>
      </c>
    </row>
    <row r="22" spans="1:6" ht="15.75" customHeight="1">
      <c r="A22" s="10">
        <v>13</v>
      </c>
      <c r="B22" s="9" t="s">
        <v>3</v>
      </c>
      <c r="C22" s="14" t="s">
        <v>10</v>
      </c>
      <c r="D22" s="45">
        <f>'прил 4 ведом'!G106</f>
        <v>1631543.79</v>
      </c>
      <c r="E22" s="45">
        <f>E23</f>
        <v>741483</v>
      </c>
      <c r="F22" s="45">
        <f>F23</f>
        <v>754403</v>
      </c>
    </row>
    <row r="23" spans="1:6" ht="15.75" customHeight="1">
      <c r="A23" s="10">
        <v>14</v>
      </c>
      <c r="B23" s="9" t="s">
        <v>4</v>
      </c>
      <c r="C23" s="14" t="s">
        <v>11</v>
      </c>
      <c r="D23" s="44">
        <f>'прил 4 ведом'!G107</f>
        <v>1631543.79</v>
      </c>
      <c r="E23" s="44">
        <f>'прил 4 ведом'!H107</f>
        <v>741483</v>
      </c>
      <c r="F23" s="44">
        <f>'прил 4 ведом'!I107</f>
        <v>754403</v>
      </c>
    </row>
    <row r="24" spans="1:6" ht="17.25" customHeight="1">
      <c r="A24" s="10">
        <v>15</v>
      </c>
      <c r="B24" s="9" t="s">
        <v>25</v>
      </c>
      <c r="C24" s="14" t="s">
        <v>12</v>
      </c>
      <c r="D24" s="45">
        <f>D25</f>
        <v>1642020</v>
      </c>
      <c r="E24" s="45">
        <f>E25</f>
        <v>1742020</v>
      </c>
      <c r="F24" s="45">
        <f>E24</f>
        <v>1742020</v>
      </c>
    </row>
    <row r="25" spans="1:6" ht="17.25" customHeight="1">
      <c r="A25" s="10">
        <v>16</v>
      </c>
      <c r="B25" s="9" t="s">
        <v>5</v>
      </c>
      <c r="C25" s="14" t="s">
        <v>13</v>
      </c>
      <c r="D25" s="44">
        <f>'прил 4 ведом'!G128</f>
        <v>1642020</v>
      </c>
      <c r="E25" s="44">
        <f>'прил 4 ведом'!H128</f>
        <v>1742020</v>
      </c>
      <c r="F25" s="44">
        <f>'прил 4 ведом'!I128</f>
        <v>1742020</v>
      </c>
    </row>
    <row r="26" spans="1:6" ht="17.25" customHeight="1">
      <c r="A26" s="10">
        <v>17</v>
      </c>
      <c r="B26" s="26" t="s">
        <v>156</v>
      </c>
      <c r="C26" s="14" t="s">
        <v>157</v>
      </c>
      <c r="D26" s="45">
        <f>D27</f>
        <v>46632</v>
      </c>
      <c r="E26" s="45">
        <f>E27</f>
        <v>46631</v>
      </c>
      <c r="F26" s="45">
        <f>F27</f>
        <v>46631</v>
      </c>
    </row>
    <row r="27" spans="1:6" ht="17.25" customHeight="1">
      <c r="A27" s="10">
        <v>18</v>
      </c>
      <c r="B27" s="26" t="s">
        <v>158</v>
      </c>
      <c r="C27" s="14" t="s">
        <v>159</v>
      </c>
      <c r="D27" s="43">
        <f>'прил 4 ведом'!G140</f>
        <v>46632</v>
      </c>
      <c r="E27" s="43">
        <f>'прил 4 ведом'!H140</f>
        <v>46631</v>
      </c>
      <c r="F27" s="43">
        <f>'прил 4 ведом'!I142</f>
        <v>46631</v>
      </c>
    </row>
    <row r="28" spans="1:6" ht="17.25" customHeight="1">
      <c r="A28" s="10">
        <v>19</v>
      </c>
      <c r="B28" s="26" t="s">
        <v>221</v>
      </c>
      <c r="C28" s="14" t="s">
        <v>222</v>
      </c>
      <c r="D28" s="45">
        <f>D29</f>
        <v>48000</v>
      </c>
      <c r="E28" s="45">
        <f>E29</f>
        <v>48000</v>
      </c>
      <c r="F28" s="45">
        <f>F29</f>
        <v>48000</v>
      </c>
    </row>
    <row r="29" spans="1:6" ht="15" customHeight="1">
      <c r="A29" s="10">
        <v>20</v>
      </c>
      <c r="B29" s="46" t="s">
        <v>223</v>
      </c>
      <c r="C29" s="14" t="s">
        <v>224</v>
      </c>
      <c r="D29" s="43">
        <f>'прил 4 ведом'!G149</f>
        <v>48000</v>
      </c>
      <c r="E29" s="43">
        <f>'прил 4 ведом'!H149</f>
        <v>48000</v>
      </c>
      <c r="F29" s="43">
        <f>'прил 4 ведом'!I149</f>
        <v>48000</v>
      </c>
    </row>
    <row r="30" spans="1:6" ht="17.25" customHeight="1">
      <c r="A30" s="10">
        <v>21</v>
      </c>
      <c r="B30" s="26" t="s">
        <v>82</v>
      </c>
      <c r="C30" s="14" t="s">
        <v>211</v>
      </c>
      <c r="D30" s="45">
        <f>D31</f>
        <v>46794</v>
      </c>
      <c r="E30" s="45">
        <f>E31</f>
        <v>0</v>
      </c>
      <c r="F30" s="45">
        <f>F31</f>
        <v>0</v>
      </c>
    </row>
    <row r="31" spans="1:6" ht="17.25" customHeight="1">
      <c r="A31" s="10">
        <v>22</v>
      </c>
      <c r="B31" s="26" t="s">
        <v>83</v>
      </c>
      <c r="C31" s="14" t="s">
        <v>348</v>
      </c>
      <c r="D31" s="43">
        <v>46794</v>
      </c>
      <c r="E31" s="43">
        <v>0</v>
      </c>
      <c r="F31" s="43">
        <v>0</v>
      </c>
    </row>
    <row r="32" spans="1:6" ht="25.5" customHeight="1">
      <c r="A32" s="10">
        <v>23</v>
      </c>
      <c r="B32" s="46" t="s">
        <v>225</v>
      </c>
      <c r="C32" s="14" t="s">
        <v>210</v>
      </c>
      <c r="D32" s="45">
        <f>D33</f>
        <v>26404</v>
      </c>
      <c r="E32" s="45">
        <f>E33</f>
        <v>26404</v>
      </c>
      <c r="F32" s="45">
        <f>F33</f>
        <v>26404</v>
      </c>
    </row>
    <row r="33" spans="1:6" ht="17.25" customHeight="1">
      <c r="A33" s="10">
        <v>24</v>
      </c>
      <c r="B33" s="47" t="s">
        <v>209</v>
      </c>
      <c r="C33" s="14" t="s">
        <v>208</v>
      </c>
      <c r="D33" s="44">
        <f>'прил 4 ведом'!G158</f>
        <v>26404</v>
      </c>
      <c r="E33" s="44">
        <f>'прил 4 ведом'!H158</f>
        <v>26404</v>
      </c>
      <c r="F33" s="44">
        <f>'прил 4 ведом'!I158</f>
        <v>26404</v>
      </c>
    </row>
    <row r="34" spans="1:6" ht="17.25" customHeight="1">
      <c r="A34" s="10">
        <v>25</v>
      </c>
      <c r="B34" s="9" t="s">
        <v>26</v>
      </c>
      <c r="C34" s="14"/>
      <c r="D34" s="45">
        <v>0</v>
      </c>
      <c r="E34" s="45">
        <f>'прил 4 ведом'!H161</f>
        <v>227950</v>
      </c>
      <c r="F34" s="45">
        <f>'прил 4 ведом'!I161</f>
        <v>437905</v>
      </c>
    </row>
    <row r="35" spans="1:6" ht="17.25" customHeight="1">
      <c r="A35" s="113" t="s">
        <v>48</v>
      </c>
      <c r="B35" s="113"/>
      <c r="C35" s="31"/>
      <c r="D35" s="45">
        <f>D10+D15+D17+D20+D22+D24+D26+D28+D30+D32+D34</f>
        <v>17104122.259999998</v>
      </c>
      <c r="E35" s="45">
        <f>E10+E15+E17+E20+E22+E24+E26+E28+E30+E32+E34</f>
        <v>9341850</v>
      </c>
      <c r="F35" s="45">
        <f>F10+F15+F17+F20+F22+F24+F26+F28+F30+F32+F34</f>
        <v>9196011</v>
      </c>
    </row>
    <row r="49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Q163" sqref="Q163"/>
    </sheetView>
  </sheetViews>
  <sheetFormatPr defaultColWidth="9.00390625" defaultRowHeight="12.75"/>
  <cols>
    <col min="1" max="1" width="4.125" style="2" customWidth="1"/>
    <col min="2" max="2" width="35.875" style="2" customWidth="1"/>
    <col min="3" max="3" width="4.75390625" style="2" customWidth="1"/>
    <col min="4" max="4" width="5.875" style="2" customWidth="1"/>
    <col min="5" max="5" width="11.75390625" style="2" customWidth="1"/>
    <col min="6" max="6" width="4.625" style="2" customWidth="1"/>
    <col min="7" max="7" width="13.00390625" style="56" customWidth="1"/>
    <col min="8" max="8" width="15.375" style="56" customWidth="1"/>
    <col min="9" max="9" width="12.875" style="56" customWidth="1"/>
  </cols>
  <sheetData>
    <row r="1" spans="1:9" ht="13.5">
      <c r="A1" s="111" t="s">
        <v>435</v>
      </c>
      <c r="B1" s="111"/>
      <c r="C1" s="111"/>
      <c r="D1" s="111"/>
      <c r="E1" s="111"/>
      <c r="F1" s="111"/>
      <c r="G1" s="111"/>
      <c r="H1" s="111"/>
      <c r="I1" s="111"/>
    </row>
    <row r="2" spans="1:9" ht="13.5">
      <c r="A2" s="111" t="s">
        <v>295</v>
      </c>
      <c r="B2" s="111"/>
      <c r="C2" s="111"/>
      <c r="D2" s="111"/>
      <c r="E2" s="111"/>
      <c r="F2" s="111"/>
      <c r="G2" s="111"/>
      <c r="H2" s="111"/>
      <c r="I2" s="111"/>
    </row>
    <row r="3" spans="1:9" ht="13.5">
      <c r="A3" s="111" t="s">
        <v>351</v>
      </c>
      <c r="B3" s="111"/>
      <c r="C3" s="111"/>
      <c r="D3" s="111"/>
      <c r="E3" s="111"/>
      <c r="F3" s="111"/>
      <c r="G3" s="111"/>
      <c r="H3" s="111"/>
      <c r="I3" s="111"/>
    </row>
    <row r="4" ht="13.5">
      <c r="A4" s="58"/>
    </row>
    <row r="5" spans="1:9" ht="33" customHeight="1">
      <c r="A5" s="133" t="s">
        <v>272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5.75" customHeight="1">
      <c r="A7" s="134" t="s">
        <v>50</v>
      </c>
      <c r="B7" s="134"/>
      <c r="C7" s="134"/>
      <c r="D7" s="134"/>
      <c r="E7" s="134"/>
      <c r="F7" s="134"/>
      <c r="G7" s="134"/>
      <c r="H7" s="134"/>
      <c r="I7" s="134"/>
    </row>
    <row r="8" spans="1:9" ht="12.75" customHeight="1">
      <c r="A8" s="113" t="s">
        <v>171</v>
      </c>
      <c r="B8" s="114" t="s">
        <v>16</v>
      </c>
      <c r="C8" s="113" t="s">
        <v>14</v>
      </c>
      <c r="D8" s="119" t="s">
        <v>192</v>
      </c>
      <c r="E8" s="113" t="s">
        <v>17</v>
      </c>
      <c r="F8" s="113" t="s">
        <v>18</v>
      </c>
      <c r="G8" s="120" t="s">
        <v>220</v>
      </c>
      <c r="H8" s="120" t="s">
        <v>259</v>
      </c>
      <c r="I8" s="120" t="s">
        <v>273</v>
      </c>
    </row>
    <row r="9" spans="1:9" ht="12.75" customHeight="1">
      <c r="A9" s="113"/>
      <c r="B9" s="114"/>
      <c r="C9" s="113"/>
      <c r="D9" s="119"/>
      <c r="E9" s="113"/>
      <c r="F9" s="113"/>
      <c r="G9" s="120"/>
      <c r="H9" s="120"/>
      <c r="I9" s="120"/>
    </row>
    <row r="10" spans="1:9" ht="33" customHeight="1">
      <c r="A10" s="113"/>
      <c r="B10" s="114"/>
      <c r="C10" s="113"/>
      <c r="D10" s="119"/>
      <c r="E10" s="113"/>
      <c r="F10" s="113"/>
      <c r="G10" s="120"/>
      <c r="H10" s="120"/>
      <c r="I10" s="120"/>
    </row>
    <row r="11" spans="1:9" ht="13.5">
      <c r="A11" s="10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89">
        <v>6</v>
      </c>
      <c r="H11" s="74">
        <v>7</v>
      </c>
      <c r="I11" s="74">
        <v>8</v>
      </c>
    </row>
    <row r="12" spans="1:9" ht="15.75" customHeight="1">
      <c r="A12" s="10">
        <v>1</v>
      </c>
      <c r="B12" s="12" t="s">
        <v>30</v>
      </c>
      <c r="C12" s="10">
        <v>805</v>
      </c>
      <c r="D12" s="10"/>
      <c r="E12" s="10"/>
      <c r="F12" s="10"/>
      <c r="G12" s="49">
        <f>G13+G50+G59+G75+G106+G128+G139+G149+G153+G158+G161</f>
        <v>17104122.249999996</v>
      </c>
      <c r="H12" s="49">
        <f>H13+H50+H59+H75+H106+H128+H139+H149+H153+H158+H161</f>
        <v>9341850</v>
      </c>
      <c r="I12" s="49">
        <f>I13+I50+I59+I75+I106+I128+I139+I149+I153+I158+I161</f>
        <v>9196011</v>
      </c>
    </row>
    <row r="13" spans="1:9" ht="15.75" customHeight="1">
      <c r="A13" s="10">
        <v>2</v>
      </c>
      <c r="B13" s="13" t="s">
        <v>193</v>
      </c>
      <c r="C13" s="10">
        <v>805</v>
      </c>
      <c r="D13" s="14" t="s">
        <v>7</v>
      </c>
      <c r="E13" s="10"/>
      <c r="F13" s="10"/>
      <c r="G13" s="48">
        <f>G14+G20+G30+G36</f>
        <v>5186202.97</v>
      </c>
      <c r="H13" s="48">
        <f>H14+H20+H30+H36</f>
        <v>5376120</v>
      </c>
      <c r="I13" s="48">
        <f>I14+I20+I30+I36</f>
        <v>5276008</v>
      </c>
    </row>
    <row r="14" spans="1:9" ht="40.5" customHeight="1">
      <c r="A14" s="10">
        <v>3</v>
      </c>
      <c r="B14" s="13" t="s">
        <v>15</v>
      </c>
      <c r="C14" s="10">
        <v>805</v>
      </c>
      <c r="D14" s="14" t="s">
        <v>8</v>
      </c>
      <c r="E14" s="10"/>
      <c r="F14" s="10"/>
      <c r="G14" s="48">
        <f aca="true" t="shared" si="0" ref="G14:I15">G15</f>
        <v>940190</v>
      </c>
      <c r="H14" s="48">
        <f t="shared" si="0"/>
        <v>940190</v>
      </c>
      <c r="I14" s="48">
        <f t="shared" si="0"/>
        <v>940190</v>
      </c>
    </row>
    <row r="15" spans="1:9" ht="54" customHeight="1">
      <c r="A15" s="10">
        <v>4</v>
      </c>
      <c r="B15" s="13" t="s">
        <v>54</v>
      </c>
      <c r="C15" s="10">
        <v>805</v>
      </c>
      <c r="D15" s="14" t="s">
        <v>8</v>
      </c>
      <c r="E15" s="32">
        <v>9100000000</v>
      </c>
      <c r="F15" s="10"/>
      <c r="G15" s="48">
        <f t="shared" si="0"/>
        <v>940190</v>
      </c>
      <c r="H15" s="48">
        <f t="shared" si="0"/>
        <v>940190</v>
      </c>
      <c r="I15" s="48">
        <f t="shared" si="0"/>
        <v>940190</v>
      </c>
    </row>
    <row r="16" spans="1:9" ht="17.25" customHeight="1">
      <c r="A16" s="10">
        <v>5</v>
      </c>
      <c r="B16" s="9" t="s">
        <v>55</v>
      </c>
      <c r="C16" s="10">
        <v>805</v>
      </c>
      <c r="D16" s="14" t="s">
        <v>8</v>
      </c>
      <c r="E16" s="32">
        <v>9110000000</v>
      </c>
      <c r="F16" s="10"/>
      <c r="G16" s="48">
        <f>G19</f>
        <v>940190</v>
      </c>
      <c r="H16" s="48">
        <f>H19</f>
        <v>940190</v>
      </c>
      <c r="I16" s="48">
        <f>I19</f>
        <v>940190</v>
      </c>
    </row>
    <row r="17" spans="1:9" ht="96" customHeight="1">
      <c r="A17" s="10">
        <v>6</v>
      </c>
      <c r="B17" s="13" t="s">
        <v>56</v>
      </c>
      <c r="C17" s="10">
        <v>805</v>
      </c>
      <c r="D17" s="14" t="s">
        <v>8</v>
      </c>
      <c r="E17" s="32">
        <v>9110080210</v>
      </c>
      <c r="F17" s="10"/>
      <c r="G17" s="48">
        <f aca="true" t="shared" si="1" ref="G17:I18">G18</f>
        <v>940190</v>
      </c>
      <c r="H17" s="48">
        <f t="shared" si="1"/>
        <v>940190</v>
      </c>
      <c r="I17" s="48">
        <f t="shared" si="1"/>
        <v>940190</v>
      </c>
    </row>
    <row r="18" spans="1:9" ht="96" customHeight="1">
      <c r="A18" s="10">
        <v>7</v>
      </c>
      <c r="B18" s="13" t="s">
        <v>309</v>
      </c>
      <c r="C18" s="10">
        <v>805</v>
      </c>
      <c r="D18" s="14" t="s">
        <v>8</v>
      </c>
      <c r="E18" s="32">
        <v>9110080210</v>
      </c>
      <c r="F18" s="10">
        <v>100</v>
      </c>
      <c r="G18" s="48">
        <f t="shared" si="1"/>
        <v>940190</v>
      </c>
      <c r="H18" s="48">
        <f t="shared" si="1"/>
        <v>940190</v>
      </c>
      <c r="I18" s="48">
        <f t="shared" si="1"/>
        <v>940190</v>
      </c>
    </row>
    <row r="19" spans="1:9" ht="30" customHeight="1">
      <c r="A19" s="10">
        <v>8</v>
      </c>
      <c r="B19" s="16" t="s">
        <v>57</v>
      </c>
      <c r="C19" s="17">
        <v>805</v>
      </c>
      <c r="D19" s="18" t="s">
        <v>8</v>
      </c>
      <c r="E19" s="33">
        <v>9110080210</v>
      </c>
      <c r="F19" s="17">
        <v>120</v>
      </c>
      <c r="G19" s="48">
        <v>940190</v>
      </c>
      <c r="H19" s="48">
        <v>940190</v>
      </c>
      <c r="I19" s="48">
        <f>H19</f>
        <v>940190</v>
      </c>
    </row>
    <row r="20" spans="1:9" ht="69" customHeight="1">
      <c r="A20" s="10">
        <v>9</v>
      </c>
      <c r="B20" s="13" t="s">
        <v>195</v>
      </c>
      <c r="C20" s="10">
        <v>805</v>
      </c>
      <c r="D20" s="14" t="s">
        <v>9</v>
      </c>
      <c r="E20" s="32"/>
      <c r="F20" s="10"/>
      <c r="G20" s="48">
        <f>G21</f>
        <v>3670612.8899999997</v>
      </c>
      <c r="H20" s="48">
        <f>H21</f>
        <v>3841470</v>
      </c>
      <c r="I20" s="48">
        <f>I21</f>
        <v>3741358</v>
      </c>
    </row>
    <row r="21" spans="1:9" ht="24.75" customHeight="1">
      <c r="A21" s="10">
        <v>10</v>
      </c>
      <c r="B21" s="13" t="s">
        <v>58</v>
      </c>
      <c r="C21" s="10">
        <v>805</v>
      </c>
      <c r="D21" s="14" t="s">
        <v>9</v>
      </c>
      <c r="E21" s="32">
        <v>8100000000</v>
      </c>
      <c r="F21" s="10"/>
      <c r="G21" s="48">
        <f aca="true" t="shared" si="2" ref="G21:I22">G22</f>
        <v>3670612.8899999997</v>
      </c>
      <c r="H21" s="48">
        <f t="shared" si="2"/>
        <v>3841470</v>
      </c>
      <c r="I21" s="48">
        <f t="shared" si="2"/>
        <v>3741358</v>
      </c>
    </row>
    <row r="22" spans="1:9" ht="31.5" customHeight="1">
      <c r="A22" s="10">
        <v>11</v>
      </c>
      <c r="B22" s="13" t="s">
        <v>62</v>
      </c>
      <c r="C22" s="10">
        <v>805</v>
      </c>
      <c r="D22" s="14" t="s">
        <v>9</v>
      </c>
      <c r="E22" s="32">
        <v>8110000000</v>
      </c>
      <c r="F22" s="10"/>
      <c r="G22" s="48">
        <f t="shared" si="2"/>
        <v>3670612.8899999997</v>
      </c>
      <c r="H22" s="48">
        <f t="shared" si="2"/>
        <v>3841470</v>
      </c>
      <c r="I22" s="48">
        <f t="shared" si="2"/>
        <v>3741358</v>
      </c>
    </row>
    <row r="23" spans="1:9" ht="57" customHeight="1">
      <c r="A23" s="10">
        <v>12</v>
      </c>
      <c r="B23" s="13" t="s">
        <v>59</v>
      </c>
      <c r="C23" s="10">
        <v>805</v>
      </c>
      <c r="D23" s="14" t="s">
        <v>9</v>
      </c>
      <c r="E23" s="32">
        <v>8110080210</v>
      </c>
      <c r="F23" s="10"/>
      <c r="G23" s="48">
        <f>G24+G26+G28</f>
        <v>3670612.8899999997</v>
      </c>
      <c r="H23" s="48">
        <f>H24+H26+H28</f>
        <v>3841470</v>
      </c>
      <c r="I23" s="48">
        <f>I24+I26+I28</f>
        <v>3741358</v>
      </c>
    </row>
    <row r="24" spans="1:9" ht="93.75" customHeight="1">
      <c r="A24" s="10">
        <v>13</v>
      </c>
      <c r="B24" s="13" t="s">
        <v>309</v>
      </c>
      <c r="C24" s="10">
        <v>805</v>
      </c>
      <c r="D24" s="14" t="s">
        <v>9</v>
      </c>
      <c r="E24" s="32">
        <v>8110080210</v>
      </c>
      <c r="F24" s="10">
        <v>100</v>
      </c>
      <c r="G24" s="48">
        <f>G25</f>
        <v>3206720.15</v>
      </c>
      <c r="H24" s="48">
        <f>H25</f>
        <v>3388802</v>
      </c>
      <c r="I24" s="48">
        <f>I25</f>
        <v>3275040</v>
      </c>
    </row>
    <row r="25" spans="1:9" ht="27" customHeight="1">
      <c r="A25" s="10">
        <v>14</v>
      </c>
      <c r="B25" s="16" t="s">
        <v>57</v>
      </c>
      <c r="C25" s="17">
        <v>805</v>
      </c>
      <c r="D25" s="18" t="s">
        <v>9</v>
      </c>
      <c r="E25" s="33">
        <v>8110080210</v>
      </c>
      <c r="F25" s="17">
        <v>120</v>
      </c>
      <c r="G25" s="48">
        <v>3206720.15</v>
      </c>
      <c r="H25" s="48">
        <v>3388802</v>
      </c>
      <c r="I25" s="48">
        <v>3275040</v>
      </c>
    </row>
    <row r="26" spans="1:9" ht="28.5" customHeight="1">
      <c r="A26" s="10">
        <v>15</v>
      </c>
      <c r="B26" s="16" t="s">
        <v>74</v>
      </c>
      <c r="C26" s="17">
        <v>805</v>
      </c>
      <c r="D26" s="18" t="s">
        <v>9</v>
      </c>
      <c r="E26" s="33">
        <v>8110080210</v>
      </c>
      <c r="F26" s="17">
        <v>200</v>
      </c>
      <c r="G26" s="48">
        <f>G27</f>
        <v>410586.61</v>
      </c>
      <c r="H26" s="48">
        <f>H27</f>
        <v>448088</v>
      </c>
      <c r="I26" s="48">
        <f>I27</f>
        <v>461738</v>
      </c>
    </row>
    <row r="27" spans="1:9" ht="40.5" customHeight="1">
      <c r="A27" s="10">
        <v>16</v>
      </c>
      <c r="B27" s="16" t="s">
        <v>76</v>
      </c>
      <c r="C27" s="17">
        <v>805</v>
      </c>
      <c r="D27" s="18" t="s">
        <v>9</v>
      </c>
      <c r="E27" s="33">
        <v>8110080210</v>
      </c>
      <c r="F27" s="17">
        <v>240</v>
      </c>
      <c r="G27" s="48">
        <v>410586.61</v>
      </c>
      <c r="H27" s="49">
        <v>448088</v>
      </c>
      <c r="I27" s="48">
        <v>461738</v>
      </c>
    </row>
    <row r="28" spans="1:9" ht="18" customHeight="1">
      <c r="A28" s="10">
        <v>17</v>
      </c>
      <c r="B28" s="16" t="s">
        <v>60</v>
      </c>
      <c r="C28" s="17">
        <v>805</v>
      </c>
      <c r="D28" s="18" t="s">
        <v>9</v>
      </c>
      <c r="E28" s="33">
        <v>8110080210</v>
      </c>
      <c r="F28" s="17">
        <v>800</v>
      </c>
      <c r="G28" s="48">
        <f>G29</f>
        <v>53306.13</v>
      </c>
      <c r="H28" s="48">
        <f>H29</f>
        <v>4580</v>
      </c>
      <c r="I28" s="48">
        <f>I29</f>
        <v>4580</v>
      </c>
    </row>
    <row r="29" spans="1:9" ht="15.75" customHeight="1">
      <c r="A29" s="10">
        <v>18</v>
      </c>
      <c r="B29" s="16" t="s">
        <v>126</v>
      </c>
      <c r="C29" s="17">
        <v>805</v>
      </c>
      <c r="D29" s="18" t="s">
        <v>9</v>
      </c>
      <c r="E29" s="33">
        <v>8110080210</v>
      </c>
      <c r="F29" s="17">
        <v>850</v>
      </c>
      <c r="G29" s="48">
        <v>53306.13</v>
      </c>
      <c r="H29" s="48">
        <v>4580</v>
      </c>
      <c r="I29" s="48">
        <v>4580</v>
      </c>
    </row>
    <row r="30" spans="1:9" ht="15" customHeight="1">
      <c r="A30" s="10">
        <v>19</v>
      </c>
      <c r="B30" s="9" t="s">
        <v>196</v>
      </c>
      <c r="C30" s="10">
        <v>805</v>
      </c>
      <c r="D30" s="14" t="s">
        <v>19</v>
      </c>
      <c r="E30" s="32"/>
      <c r="F30" s="41"/>
      <c r="G30" s="48">
        <f aca="true" t="shared" si="3" ref="G30:I31">G31</f>
        <v>1000</v>
      </c>
      <c r="H30" s="48">
        <f t="shared" si="3"/>
        <v>1000</v>
      </c>
      <c r="I30" s="48">
        <f t="shared" si="3"/>
        <v>1000</v>
      </c>
    </row>
    <row r="31" spans="1:9" ht="29.25" customHeight="1">
      <c r="A31" s="10">
        <v>20</v>
      </c>
      <c r="B31" s="13" t="s">
        <v>58</v>
      </c>
      <c r="C31" s="10">
        <v>805</v>
      </c>
      <c r="D31" s="14" t="s">
        <v>19</v>
      </c>
      <c r="E31" s="32">
        <v>8100000000</v>
      </c>
      <c r="F31" s="10"/>
      <c r="G31" s="48">
        <f t="shared" si="3"/>
        <v>1000</v>
      </c>
      <c r="H31" s="48">
        <f t="shared" si="3"/>
        <v>1000</v>
      </c>
      <c r="I31" s="48">
        <f t="shared" si="3"/>
        <v>1000</v>
      </c>
    </row>
    <row r="32" spans="1:9" ht="30" customHeight="1">
      <c r="A32" s="10">
        <v>21</v>
      </c>
      <c r="B32" s="13" t="s">
        <v>62</v>
      </c>
      <c r="C32" s="10">
        <v>805</v>
      </c>
      <c r="D32" s="14" t="s">
        <v>19</v>
      </c>
      <c r="E32" s="32">
        <v>8110000000</v>
      </c>
      <c r="F32" s="10"/>
      <c r="G32" s="48">
        <f>G34</f>
        <v>1000</v>
      </c>
      <c r="H32" s="48">
        <f>H34</f>
        <v>1000</v>
      </c>
      <c r="I32" s="48">
        <f>I34</f>
        <v>1000</v>
      </c>
    </row>
    <row r="33" spans="1:9" ht="54" customHeight="1">
      <c r="A33" s="10">
        <v>22</v>
      </c>
      <c r="B33" s="9" t="s">
        <v>31</v>
      </c>
      <c r="C33" s="10">
        <v>805</v>
      </c>
      <c r="D33" s="14" t="s">
        <v>19</v>
      </c>
      <c r="E33" s="32">
        <v>8110080050</v>
      </c>
      <c r="F33" s="10"/>
      <c r="G33" s="48">
        <f aca="true" t="shared" si="4" ref="G33:I34">G34</f>
        <v>1000</v>
      </c>
      <c r="H33" s="48">
        <f t="shared" si="4"/>
        <v>1000</v>
      </c>
      <c r="I33" s="48">
        <f t="shared" si="4"/>
        <v>1000</v>
      </c>
    </row>
    <row r="34" spans="1:9" ht="15.75" customHeight="1">
      <c r="A34" s="10">
        <v>23</v>
      </c>
      <c r="B34" s="9" t="s">
        <v>60</v>
      </c>
      <c r="C34" s="10">
        <v>805</v>
      </c>
      <c r="D34" s="14" t="s">
        <v>19</v>
      </c>
      <c r="E34" s="32">
        <v>8110080050</v>
      </c>
      <c r="F34" s="14" t="s">
        <v>61</v>
      </c>
      <c r="G34" s="48">
        <f t="shared" si="4"/>
        <v>1000</v>
      </c>
      <c r="H34" s="48">
        <f t="shared" si="4"/>
        <v>1000</v>
      </c>
      <c r="I34" s="48">
        <f t="shared" si="4"/>
        <v>1000</v>
      </c>
    </row>
    <row r="35" spans="1:9" ht="15.75" customHeight="1">
      <c r="A35" s="10">
        <v>24</v>
      </c>
      <c r="B35" s="9" t="s">
        <v>124</v>
      </c>
      <c r="C35" s="10">
        <v>805</v>
      </c>
      <c r="D35" s="14" t="s">
        <v>19</v>
      </c>
      <c r="E35" s="32">
        <v>8110080050</v>
      </c>
      <c r="F35" s="14" t="s">
        <v>123</v>
      </c>
      <c r="G35" s="48">
        <v>1000</v>
      </c>
      <c r="H35" s="48">
        <v>1000</v>
      </c>
      <c r="I35" s="48">
        <f>H35</f>
        <v>1000</v>
      </c>
    </row>
    <row r="36" spans="1:9" ht="15.75" customHeight="1">
      <c r="A36" s="10">
        <v>25</v>
      </c>
      <c r="B36" s="9" t="s">
        <v>202</v>
      </c>
      <c r="C36" s="10">
        <v>805</v>
      </c>
      <c r="D36" s="14" t="s">
        <v>201</v>
      </c>
      <c r="E36" s="32"/>
      <c r="F36" s="14"/>
      <c r="G36" s="48">
        <f>G40+G37</f>
        <v>574400.0800000001</v>
      </c>
      <c r="H36" s="48">
        <f>H40+H37</f>
        <v>593460</v>
      </c>
      <c r="I36" s="48">
        <f>I40+I37</f>
        <v>593460</v>
      </c>
    </row>
    <row r="37" spans="1:9" ht="108" customHeight="1">
      <c r="A37" s="10">
        <v>26</v>
      </c>
      <c r="B37" s="9" t="s">
        <v>63</v>
      </c>
      <c r="C37" s="10">
        <v>805</v>
      </c>
      <c r="D37" s="14" t="s">
        <v>201</v>
      </c>
      <c r="E37" s="32">
        <v>8110075140</v>
      </c>
      <c r="F37" s="14" t="s">
        <v>75</v>
      </c>
      <c r="G37" s="48">
        <f aca="true" t="shared" si="5" ref="G37:I38">G38</f>
        <v>7203</v>
      </c>
      <c r="H37" s="48">
        <f t="shared" si="5"/>
        <v>7203</v>
      </c>
      <c r="I37" s="48">
        <f t="shared" si="5"/>
        <v>7203</v>
      </c>
    </row>
    <row r="38" spans="1:9" ht="27" customHeight="1">
      <c r="A38" s="10">
        <v>27</v>
      </c>
      <c r="B38" s="9" t="s">
        <v>74</v>
      </c>
      <c r="C38" s="10">
        <v>805</v>
      </c>
      <c r="D38" s="14" t="s">
        <v>201</v>
      </c>
      <c r="E38" s="32">
        <v>8110075140</v>
      </c>
      <c r="F38" s="14" t="s">
        <v>77</v>
      </c>
      <c r="G38" s="48">
        <f t="shared" si="5"/>
        <v>7203</v>
      </c>
      <c r="H38" s="48">
        <f t="shared" si="5"/>
        <v>7203</v>
      </c>
      <c r="I38" s="48">
        <f t="shared" si="5"/>
        <v>7203</v>
      </c>
    </row>
    <row r="39" spans="1:9" ht="60.75" customHeight="1">
      <c r="A39" s="10">
        <v>28</v>
      </c>
      <c r="B39" s="9" t="s">
        <v>76</v>
      </c>
      <c r="C39" s="10">
        <v>805</v>
      </c>
      <c r="D39" s="14" t="s">
        <v>201</v>
      </c>
      <c r="E39" s="32">
        <v>8110075140</v>
      </c>
      <c r="F39" s="14" t="s">
        <v>226</v>
      </c>
      <c r="G39" s="48">
        <v>7203</v>
      </c>
      <c r="H39" s="48">
        <v>7203</v>
      </c>
      <c r="I39" s="48">
        <v>7203</v>
      </c>
    </row>
    <row r="40" spans="1:9" ht="78.75" customHeight="1">
      <c r="A40" s="10">
        <v>29</v>
      </c>
      <c r="B40" s="13" t="s">
        <v>160</v>
      </c>
      <c r="C40" s="17">
        <v>805</v>
      </c>
      <c r="D40" s="18" t="s">
        <v>201</v>
      </c>
      <c r="E40" s="33">
        <v>100000000</v>
      </c>
      <c r="F40" s="17"/>
      <c r="G40" s="48">
        <f>G41</f>
        <v>567197.0800000001</v>
      </c>
      <c r="H40" s="48">
        <f>H41</f>
        <v>586257</v>
      </c>
      <c r="I40" s="48">
        <f>I41</f>
        <v>586257</v>
      </c>
    </row>
    <row r="41" spans="1:9" ht="27.75" customHeight="1">
      <c r="A41" s="10">
        <v>30</v>
      </c>
      <c r="B41" s="16" t="s">
        <v>310</v>
      </c>
      <c r="C41" s="17">
        <v>805</v>
      </c>
      <c r="D41" s="18" t="s">
        <v>201</v>
      </c>
      <c r="E41" s="33">
        <v>110000000</v>
      </c>
      <c r="F41" s="17"/>
      <c r="G41" s="48">
        <f>G42+G47</f>
        <v>567197.0800000001</v>
      </c>
      <c r="H41" s="48">
        <f>H42+H47</f>
        <v>586257</v>
      </c>
      <c r="I41" s="48">
        <f>I42+I47</f>
        <v>586257</v>
      </c>
    </row>
    <row r="42" spans="1:9" ht="95.25" customHeight="1">
      <c r="A42" s="10">
        <v>31</v>
      </c>
      <c r="B42" s="16" t="s">
        <v>149</v>
      </c>
      <c r="C42" s="17">
        <v>805</v>
      </c>
      <c r="D42" s="18" t="s">
        <v>201</v>
      </c>
      <c r="E42" s="33">
        <v>110081010</v>
      </c>
      <c r="F42" s="17"/>
      <c r="G42" s="48">
        <f>G43+G45</f>
        <v>555126.6900000001</v>
      </c>
      <c r="H42" s="48">
        <f aca="true" t="shared" si="6" ref="G42:I43">H43</f>
        <v>559609</v>
      </c>
      <c r="I42" s="48">
        <f t="shared" si="6"/>
        <v>559609</v>
      </c>
    </row>
    <row r="43" spans="1:9" ht="93" customHeight="1">
      <c r="A43" s="10">
        <v>32</v>
      </c>
      <c r="B43" s="13" t="s">
        <v>309</v>
      </c>
      <c r="C43" s="17">
        <v>805</v>
      </c>
      <c r="D43" s="18" t="s">
        <v>201</v>
      </c>
      <c r="E43" s="33">
        <v>110081010</v>
      </c>
      <c r="F43" s="17">
        <v>100</v>
      </c>
      <c r="G43" s="48">
        <f t="shared" si="6"/>
        <v>503097.03</v>
      </c>
      <c r="H43" s="48">
        <f t="shared" si="6"/>
        <v>559609</v>
      </c>
      <c r="I43" s="48">
        <f t="shared" si="6"/>
        <v>559609</v>
      </c>
    </row>
    <row r="44" spans="1:9" ht="27" customHeight="1">
      <c r="A44" s="10">
        <v>33</v>
      </c>
      <c r="B44" s="16" t="s">
        <v>57</v>
      </c>
      <c r="C44" s="17">
        <v>805</v>
      </c>
      <c r="D44" s="18" t="s">
        <v>201</v>
      </c>
      <c r="E44" s="33">
        <v>110081010</v>
      </c>
      <c r="F44" s="17">
        <v>120</v>
      </c>
      <c r="G44" s="48">
        <v>503097.03</v>
      </c>
      <c r="H44" s="48">
        <v>559609</v>
      </c>
      <c r="I44" s="48">
        <f>H44</f>
        <v>559609</v>
      </c>
    </row>
    <row r="45" spans="1:9" ht="37.5" customHeight="1">
      <c r="A45" s="10">
        <v>34</v>
      </c>
      <c r="B45" s="102" t="s">
        <v>340</v>
      </c>
      <c r="C45" s="17">
        <v>805</v>
      </c>
      <c r="D45" s="18" t="s">
        <v>201</v>
      </c>
      <c r="E45" s="33">
        <f>E44</f>
        <v>110081010</v>
      </c>
      <c r="F45" s="17">
        <v>240</v>
      </c>
      <c r="G45" s="48">
        <f>G46</f>
        <v>52029.66</v>
      </c>
      <c r="H45" s="48">
        <v>0</v>
      </c>
      <c r="I45" s="48">
        <v>0</v>
      </c>
    </row>
    <row r="46" spans="1:9" ht="37.5" customHeight="1">
      <c r="A46" s="10">
        <v>35</v>
      </c>
      <c r="B46" s="101" t="s">
        <v>76</v>
      </c>
      <c r="C46" s="17">
        <v>805</v>
      </c>
      <c r="D46" s="18" t="s">
        <v>201</v>
      </c>
      <c r="E46" s="33">
        <f>E45</f>
        <v>110081010</v>
      </c>
      <c r="F46" s="17"/>
      <c r="G46" s="48">
        <v>52029.66</v>
      </c>
      <c r="H46" s="48">
        <v>0</v>
      </c>
      <c r="I46" s="48">
        <v>0</v>
      </c>
    </row>
    <row r="47" spans="1:9" ht="108.75" customHeight="1">
      <c r="A47" s="10">
        <v>36</v>
      </c>
      <c r="B47" s="16" t="s">
        <v>150</v>
      </c>
      <c r="C47" s="17">
        <v>805</v>
      </c>
      <c r="D47" s="18" t="s">
        <v>201</v>
      </c>
      <c r="E47" s="33">
        <v>110081060</v>
      </c>
      <c r="F47" s="17"/>
      <c r="G47" s="48">
        <f aca="true" t="shared" si="7" ref="G47:I48">G48</f>
        <v>12070.39</v>
      </c>
      <c r="H47" s="48">
        <f t="shared" si="7"/>
        <v>26648</v>
      </c>
      <c r="I47" s="48">
        <f t="shared" si="7"/>
        <v>26648</v>
      </c>
    </row>
    <row r="48" spans="1:9" ht="96" customHeight="1">
      <c r="A48" s="10">
        <v>37</v>
      </c>
      <c r="B48" s="13" t="s">
        <v>309</v>
      </c>
      <c r="C48" s="17">
        <v>805</v>
      </c>
      <c r="D48" s="18" t="s">
        <v>201</v>
      </c>
      <c r="E48" s="33">
        <v>110081060</v>
      </c>
      <c r="F48" s="17">
        <v>100</v>
      </c>
      <c r="G48" s="48">
        <f t="shared" si="7"/>
        <v>12070.39</v>
      </c>
      <c r="H48" s="48">
        <v>26648</v>
      </c>
      <c r="I48" s="48">
        <f>H48</f>
        <v>26648</v>
      </c>
    </row>
    <row r="49" spans="1:9" ht="37.5" customHeight="1">
      <c r="A49" s="10">
        <v>38</v>
      </c>
      <c r="B49" s="16" t="s">
        <v>57</v>
      </c>
      <c r="C49" s="17">
        <v>805</v>
      </c>
      <c r="D49" s="18" t="s">
        <v>201</v>
      </c>
      <c r="E49" s="33">
        <v>110081060</v>
      </c>
      <c r="F49" s="17">
        <v>120</v>
      </c>
      <c r="G49" s="48">
        <v>12070.39</v>
      </c>
      <c r="H49" s="48">
        <v>26648</v>
      </c>
      <c r="I49" s="48">
        <f>H49</f>
        <v>26648</v>
      </c>
    </row>
    <row r="50" spans="1:9" ht="15.75" customHeight="1">
      <c r="A50" s="10">
        <v>39</v>
      </c>
      <c r="B50" s="9" t="s">
        <v>203</v>
      </c>
      <c r="C50" s="10">
        <v>805</v>
      </c>
      <c r="D50" s="14" t="s">
        <v>205</v>
      </c>
      <c r="E50" s="32"/>
      <c r="F50" s="14"/>
      <c r="G50" s="48">
        <f>G51</f>
        <v>115383</v>
      </c>
      <c r="H50" s="48">
        <f aca="true" t="shared" si="8" ref="G50:I53">H51</f>
        <v>117030</v>
      </c>
      <c r="I50" s="48">
        <f t="shared" si="8"/>
        <v>0</v>
      </c>
    </row>
    <row r="51" spans="1:9" ht="15.75" customHeight="1">
      <c r="A51" s="10">
        <v>40</v>
      </c>
      <c r="B51" s="9" t="s">
        <v>204</v>
      </c>
      <c r="C51" s="10">
        <v>805</v>
      </c>
      <c r="D51" s="14" t="s">
        <v>206</v>
      </c>
      <c r="E51" s="32"/>
      <c r="F51" s="14"/>
      <c r="G51" s="48">
        <f t="shared" si="8"/>
        <v>115383</v>
      </c>
      <c r="H51" s="48">
        <f t="shared" si="8"/>
        <v>117030</v>
      </c>
      <c r="I51" s="48">
        <f t="shared" si="8"/>
        <v>0</v>
      </c>
    </row>
    <row r="52" spans="1:9" ht="28.5" customHeight="1">
      <c r="A52" s="10">
        <v>41</v>
      </c>
      <c r="B52" s="13" t="s">
        <v>58</v>
      </c>
      <c r="C52" s="10">
        <v>805</v>
      </c>
      <c r="D52" s="14" t="s">
        <v>206</v>
      </c>
      <c r="E52" s="32">
        <v>8100000000</v>
      </c>
      <c r="F52" s="14"/>
      <c r="G52" s="48">
        <f t="shared" si="8"/>
        <v>115383</v>
      </c>
      <c r="H52" s="48">
        <f t="shared" si="8"/>
        <v>117030</v>
      </c>
      <c r="I52" s="48">
        <f t="shared" si="8"/>
        <v>0</v>
      </c>
    </row>
    <row r="53" spans="1:9" ht="31.5" customHeight="1">
      <c r="A53" s="10">
        <v>42</v>
      </c>
      <c r="B53" s="13" t="s">
        <v>62</v>
      </c>
      <c r="C53" s="10">
        <v>805</v>
      </c>
      <c r="D53" s="14" t="s">
        <v>206</v>
      </c>
      <c r="E53" s="32">
        <v>8110000000</v>
      </c>
      <c r="F53" s="14"/>
      <c r="G53" s="48">
        <f>G54+G57</f>
        <v>115383</v>
      </c>
      <c r="H53" s="48">
        <f t="shared" si="8"/>
        <v>117030</v>
      </c>
      <c r="I53" s="48">
        <f t="shared" si="8"/>
        <v>0</v>
      </c>
    </row>
    <row r="54" spans="1:9" ht="96.75" customHeight="1">
      <c r="A54" s="10">
        <v>43</v>
      </c>
      <c r="B54" s="9" t="s">
        <v>33</v>
      </c>
      <c r="C54" s="10">
        <v>805</v>
      </c>
      <c r="D54" s="14" t="s">
        <v>206</v>
      </c>
      <c r="E54" s="32">
        <v>8110051180</v>
      </c>
      <c r="F54" s="14"/>
      <c r="G54" s="48">
        <f>G55</f>
        <v>111927.2</v>
      </c>
      <c r="H54" s="48">
        <f>H55+H57</f>
        <v>117030</v>
      </c>
      <c r="I54" s="48">
        <f>I55+I57</f>
        <v>0</v>
      </c>
    </row>
    <row r="55" spans="1:9" ht="80.25" customHeight="1">
      <c r="A55" s="10">
        <v>44</v>
      </c>
      <c r="B55" s="13" t="s">
        <v>309</v>
      </c>
      <c r="C55" s="10">
        <v>805</v>
      </c>
      <c r="D55" s="14" t="s">
        <v>206</v>
      </c>
      <c r="E55" s="32">
        <v>8110051180</v>
      </c>
      <c r="F55" s="14" t="s">
        <v>125</v>
      </c>
      <c r="G55" s="48">
        <f>G56</f>
        <v>111927.2</v>
      </c>
      <c r="H55" s="48">
        <f>H56</f>
        <v>117030</v>
      </c>
      <c r="I55" s="48">
        <f>I56</f>
        <v>0</v>
      </c>
    </row>
    <row r="56" spans="1:9" ht="28.5" customHeight="1">
      <c r="A56" s="10">
        <v>45</v>
      </c>
      <c r="B56" s="13" t="s">
        <v>57</v>
      </c>
      <c r="C56" s="19">
        <v>805</v>
      </c>
      <c r="D56" s="20" t="s">
        <v>206</v>
      </c>
      <c r="E56" s="34">
        <v>8110051180</v>
      </c>
      <c r="F56" s="20" t="s">
        <v>73</v>
      </c>
      <c r="G56" s="48">
        <v>111927.2</v>
      </c>
      <c r="H56" s="48">
        <v>117030</v>
      </c>
      <c r="I56" s="48">
        <v>0</v>
      </c>
    </row>
    <row r="57" spans="1:9" ht="28.5" customHeight="1">
      <c r="A57" s="10">
        <v>46</v>
      </c>
      <c r="B57" s="13" t="s">
        <v>74</v>
      </c>
      <c r="C57" s="19">
        <v>805</v>
      </c>
      <c r="D57" s="20" t="s">
        <v>206</v>
      </c>
      <c r="E57" s="34">
        <v>8110051180</v>
      </c>
      <c r="F57" s="20" t="s">
        <v>75</v>
      </c>
      <c r="G57" s="48">
        <f>G58</f>
        <v>3455.8</v>
      </c>
      <c r="H57" s="48">
        <f>H58</f>
        <v>0</v>
      </c>
      <c r="I57" s="48">
        <f>I58</f>
        <v>0</v>
      </c>
    </row>
    <row r="58" spans="1:9" ht="52.5" customHeight="1">
      <c r="A58" s="10">
        <v>47</v>
      </c>
      <c r="B58" s="13" t="s">
        <v>76</v>
      </c>
      <c r="C58" s="19">
        <v>805</v>
      </c>
      <c r="D58" s="20" t="s">
        <v>206</v>
      </c>
      <c r="E58" s="34">
        <v>8110051180</v>
      </c>
      <c r="F58" s="20" t="s">
        <v>77</v>
      </c>
      <c r="G58" s="48">
        <v>3455.8</v>
      </c>
      <c r="H58" s="48">
        <v>0</v>
      </c>
      <c r="I58" s="48">
        <v>0</v>
      </c>
    </row>
    <row r="59" spans="1:9" ht="28.5" customHeight="1">
      <c r="A59" s="10">
        <v>48</v>
      </c>
      <c r="B59" s="9" t="s">
        <v>207</v>
      </c>
      <c r="C59" s="10">
        <v>805</v>
      </c>
      <c r="D59" s="14" t="s">
        <v>1</v>
      </c>
      <c r="E59" s="32"/>
      <c r="F59" s="14"/>
      <c r="G59" s="48">
        <f>G60</f>
        <v>185104.2</v>
      </c>
      <c r="H59" s="48">
        <f>H60</f>
        <v>164856</v>
      </c>
      <c r="I59" s="48">
        <f>I60</f>
        <v>167019</v>
      </c>
    </row>
    <row r="60" spans="1:9" ht="53.25" customHeight="1">
      <c r="A60" s="10">
        <v>49</v>
      </c>
      <c r="B60" s="9" t="s">
        <v>280</v>
      </c>
      <c r="C60" s="10">
        <v>805</v>
      </c>
      <c r="D60" s="14" t="s">
        <v>1</v>
      </c>
      <c r="E60" s="32"/>
      <c r="F60" s="14"/>
      <c r="G60" s="48">
        <f>G61+G69</f>
        <v>185104.2</v>
      </c>
      <c r="H60" s="48">
        <f>H61+H69</f>
        <v>164856</v>
      </c>
      <c r="I60" s="48">
        <f>I61+I69</f>
        <v>167019</v>
      </c>
    </row>
    <row r="61" spans="1:9" ht="66.75" customHeight="1">
      <c r="A61" s="10">
        <v>50</v>
      </c>
      <c r="B61" s="9" t="s">
        <v>152</v>
      </c>
      <c r="C61" s="10">
        <v>805</v>
      </c>
      <c r="D61" s="14" t="s">
        <v>255</v>
      </c>
      <c r="E61" s="32">
        <v>100000000</v>
      </c>
      <c r="F61" s="14"/>
      <c r="G61" s="48">
        <f>G62</f>
        <v>110842</v>
      </c>
      <c r="H61" s="48">
        <f>H62</f>
        <v>110842</v>
      </c>
      <c r="I61" s="48">
        <f>I62</f>
        <v>110842</v>
      </c>
    </row>
    <row r="62" spans="1:9" ht="28.5" customHeight="1">
      <c r="A62" s="10">
        <v>51</v>
      </c>
      <c r="B62" s="9" t="s">
        <v>65</v>
      </c>
      <c r="C62" s="17">
        <v>805</v>
      </c>
      <c r="D62" s="18" t="s">
        <v>255</v>
      </c>
      <c r="E62" s="33">
        <v>130000000</v>
      </c>
      <c r="F62" s="18"/>
      <c r="G62" s="48">
        <f>G63+G66</f>
        <v>110842</v>
      </c>
      <c r="H62" s="48">
        <f>H63+H66</f>
        <v>110842</v>
      </c>
      <c r="I62" s="48">
        <f>I63+I66</f>
        <v>110842</v>
      </c>
    </row>
    <row r="63" spans="1:9" ht="123" customHeight="1">
      <c r="A63" s="10">
        <v>52</v>
      </c>
      <c r="B63" s="9" t="s">
        <v>146</v>
      </c>
      <c r="C63" s="17">
        <v>805</v>
      </c>
      <c r="D63" s="18" t="s">
        <v>255</v>
      </c>
      <c r="E63" s="33" t="str">
        <f>E64</f>
        <v>01300S4120</v>
      </c>
      <c r="F63" s="18"/>
      <c r="G63" s="48">
        <v>105300</v>
      </c>
      <c r="H63" s="48">
        <v>105300</v>
      </c>
      <c r="I63" s="48">
        <v>105300</v>
      </c>
    </row>
    <row r="64" spans="1:9" ht="28.5" customHeight="1">
      <c r="A64" s="10">
        <v>53</v>
      </c>
      <c r="B64" s="16" t="s">
        <v>74</v>
      </c>
      <c r="C64" s="17">
        <v>805</v>
      </c>
      <c r="D64" s="18" t="s">
        <v>255</v>
      </c>
      <c r="E64" s="33" t="str">
        <f>E65</f>
        <v>01300S4120</v>
      </c>
      <c r="F64" s="18" t="s">
        <v>75</v>
      </c>
      <c r="G64" s="48">
        <v>105300</v>
      </c>
      <c r="H64" s="48">
        <v>105300</v>
      </c>
      <c r="I64" s="48">
        <v>105300</v>
      </c>
    </row>
    <row r="65" spans="1:9" ht="42" customHeight="1">
      <c r="A65" s="10">
        <v>54</v>
      </c>
      <c r="B65" s="16" t="s">
        <v>76</v>
      </c>
      <c r="C65" s="17">
        <v>805</v>
      </c>
      <c r="D65" s="18" t="s">
        <v>255</v>
      </c>
      <c r="E65" s="33" t="str">
        <f>E66</f>
        <v>01300S4120</v>
      </c>
      <c r="F65" s="18" t="s">
        <v>77</v>
      </c>
      <c r="G65" s="48">
        <v>105300</v>
      </c>
      <c r="H65" s="48">
        <v>105300</v>
      </c>
      <c r="I65" s="48">
        <v>105300</v>
      </c>
    </row>
    <row r="66" spans="1:9" ht="134.25" customHeight="1">
      <c r="A66" s="10">
        <v>55</v>
      </c>
      <c r="B66" s="9" t="s">
        <v>257</v>
      </c>
      <c r="C66" s="17">
        <v>805</v>
      </c>
      <c r="D66" s="18" t="s">
        <v>255</v>
      </c>
      <c r="E66" s="33" t="s">
        <v>258</v>
      </c>
      <c r="F66" s="18"/>
      <c r="G66" s="48">
        <f>G67</f>
        <v>5542</v>
      </c>
      <c r="H66" s="48">
        <v>5542</v>
      </c>
      <c r="I66" s="48">
        <v>5542</v>
      </c>
    </row>
    <row r="67" spans="1:9" ht="28.5" customHeight="1">
      <c r="A67" s="10">
        <v>56</v>
      </c>
      <c r="B67" s="16" t="s">
        <v>74</v>
      </c>
      <c r="C67" s="17">
        <v>805</v>
      </c>
      <c r="D67" s="18" t="s">
        <v>255</v>
      </c>
      <c r="E67" s="33" t="str">
        <f>E66</f>
        <v>01300S4120</v>
      </c>
      <c r="F67" s="18" t="s">
        <v>75</v>
      </c>
      <c r="G67" s="48">
        <f>G68</f>
        <v>5542</v>
      </c>
      <c r="H67" s="48">
        <v>5542</v>
      </c>
      <c r="I67" s="48">
        <v>5542</v>
      </c>
    </row>
    <row r="68" spans="1:9" ht="42" customHeight="1">
      <c r="A68" s="10">
        <v>57</v>
      </c>
      <c r="B68" s="16" t="s">
        <v>76</v>
      </c>
      <c r="C68" s="17">
        <v>805</v>
      </c>
      <c r="D68" s="18" t="s">
        <v>255</v>
      </c>
      <c r="E68" s="33" t="str">
        <f>E67</f>
        <v>01300S4120</v>
      </c>
      <c r="F68" s="18" t="s">
        <v>77</v>
      </c>
      <c r="G68" s="48">
        <v>5542</v>
      </c>
      <c r="H68" s="48">
        <v>5542</v>
      </c>
      <c r="I68" s="48">
        <v>5542</v>
      </c>
    </row>
    <row r="69" spans="1:9" ht="41.25" customHeight="1">
      <c r="A69" s="10">
        <v>58</v>
      </c>
      <c r="B69" s="9" t="s">
        <v>0</v>
      </c>
      <c r="C69" s="10">
        <v>805</v>
      </c>
      <c r="D69" s="14" t="s">
        <v>2</v>
      </c>
      <c r="E69" s="32"/>
      <c r="F69" s="14"/>
      <c r="G69" s="48">
        <f aca="true" t="shared" si="9" ref="G69:I73">G70</f>
        <v>74262.2</v>
      </c>
      <c r="H69" s="48">
        <f t="shared" si="9"/>
        <v>54014</v>
      </c>
      <c r="I69" s="48">
        <f t="shared" si="9"/>
        <v>56177</v>
      </c>
    </row>
    <row r="70" spans="1:9" ht="60.75" customHeight="1">
      <c r="A70" s="10">
        <v>59</v>
      </c>
      <c r="B70" s="9" t="s">
        <v>152</v>
      </c>
      <c r="C70" s="10">
        <v>805</v>
      </c>
      <c r="D70" s="14" t="s">
        <v>2</v>
      </c>
      <c r="E70" s="32">
        <v>100000000</v>
      </c>
      <c r="F70" s="14"/>
      <c r="G70" s="48">
        <f>G71</f>
        <v>74262.2</v>
      </c>
      <c r="H70" s="48">
        <f>H71</f>
        <v>54014</v>
      </c>
      <c r="I70" s="48">
        <f>I71</f>
        <v>56177</v>
      </c>
    </row>
    <row r="71" spans="1:9" ht="40.5" customHeight="1">
      <c r="A71" s="10">
        <v>60</v>
      </c>
      <c r="B71" s="9" t="s">
        <v>65</v>
      </c>
      <c r="C71" s="10">
        <v>805</v>
      </c>
      <c r="D71" s="14" t="s">
        <v>2</v>
      </c>
      <c r="E71" s="32">
        <v>130000000</v>
      </c>
      <c r="F71" s="14"/>
      <c r="G71" s="48">
        <f t="shared" si="9"/>
        <v>74262.2</v>
      </c>
      <c r="H71" s="48">
        <f t="shared" si="9"/>
        <v>54014</v>
      </c>
      <c r="I71" s="48">
        <f t="shared" si="9"/>
        <v>56177</v>
      </c>
    </row>
    <row r="72" spans="1:9" ht="113.25" customHeight="1">
      <c r="A72" s="10">
        <v>61</v>
      </c>
      <c r="B72" s="9" t="s">
        <v>146</v>
      </c>
      <c r="C72" s="10">
        <v>805</v>
      </c>
      <c r="D72" s="14" t="s">
        <v>2</v>
      </c>
      <c r="E72" s="32">
        <v>130082020</v>
      </c>
      <c r="F72" s="14"/>
      <c r="G72" s="48">
        <f t="shared" si="9"/>
        <v>74262.2</v>
      </c>
      <c r="H72" s="48">
        <f t="shared" si="9"/>
        <v>54014</v>
      </c>
      <c r="I72" s="48">
        <f t="shared" si="9"/>
        <v>56177</v>
      </c>
    </row>
    <row r="73" spans="1:9" ht="25.5" customHeight="1">
      <c r="A73" s="10">
        <v>62</v>
      </c>
      <c r="B73" s="16" t="s">
        <v>74</v>
      </c>
      <c r="C73" s="17">
        <v>805</v>
      </c>
      <c r="D73" s="18" t="s">
        <v>2</v>
      </c>
      <c r="E73" s="33">
        <v>130082020</v>
      </c>
      <c r="F73" s="18" t="s">
        <v>75</v>
      </c>
      <c r="G73" s="48">
        <f t="shared" si="9"/>
        <v>74262.2</v>
      </c>
      <c r="H73" s="48">
        <f t="shared" si="9"/>
        <v>54014</v>
      </c>
      <c r="I73" s="48">
        <f t="shared" si="9"/>
        <v>56177</v>
      </c>
    </row>
    <row r="74" spans="1:9" ht="42" customHeight="1">
      <c r="A74" s="10">
        <v>63</v>
      </c>
      <c r="B74" s="16" t="s">
        <v>76</v>
      </c>
      <c r="C74" s="17">
        <v>805</v>
      </c>
      <c r="D74" s="18" t="s">
        <v>2</v>
      </c>
      <c r="E74" s="33">
        <v>130082020</v>
      </c>
      <c r="F74" s="18" t="s">
        <v>77</v>
      </c>
      <c r="G74" s="48">
        <v>74262.2</v>
      </c>
      <c r="H74" s="48">
        <v>54014</v>
      </c>
      <c r="I74" s="48">
        <v>56177</v>
      </c>
    </row>
    <row r="75" spans="1:9" ht="17.25" customHeight="1">
      <c r="A75" s="10">
        <v>64</v>
      </c>
      <c r="B75" s="16" t="s">
        <v>78</v>
      </c>
      <c r="C75" s="17">
        <v>805</v>
      </c>
      <c r="D75" s="18" t="s">
        <v>80</v>
      </c>
      <c r="E75" s="33"/>
      <c r="F75" s="18"/>
      <c r="G75" s="48">
        <f aca="true" t="shared" si="10" ref="G75:I77">G76</f>
        <v>8176038.3</v>
      </c>
      <c r="H75" s="48">
        <f t="shared" si="10"/>
        <v>851356</v>
      </c>
      <c r="I75" s="48">
        <f t="shared" si="10"/>
        <v>697621</v>
      </c>
    </row>
    <row r="76" spans="1:9" ht="18.75" customHeight="1">
      <c r="A76" s="10">
        <v>65</v>
      </c>
      <c r="B76" s="16" t="s">
        <v>66</v>
      </c>
      <c r="C76" s="17">
        <v>805</v>
      </c>
      <c r="D76" s="18" t="s">
        <v>81</v>
      </c>
      <c r="E76" s="33"/>
      <c r="F76" s="18"/>
      <c r="G76" s="48">
        <f t="shared" si="10"/>
        <v>8176038.3</v>
      </c>
      <c r="H76" s="48">
        <f t="shared" si="10"/>
        <v>851356</v>
      </c>
      <c r="I76" s="48">
        <f t="shared" si="10"/>
        <v>697621</v>
      </c>
    </row>
    <row r="77" spans="1:9" ht="56.25" customHeight="1">
      <c r="A77" s="10">
        <v>66</v>
      </c>
      <c r="B77" s="16" t="s">
        <v>152</v>
      </c>
      <c r="C77" s="17">
        <v>805</v>
      </c>
      <c r="D77" s="18" t="s">
        <v>81</v>
      </c>
      <c r="E77" s="33">
        <v>100000000</v>
      </c>
      <c r="F77" s="18"/>
      <c r="G77" s="48">
        <f t="shared" si="10"/>
        <v>8176038.3</v>
      </c>
      <c r="H77" s="48">
        <f t="shared" si="10"/>
        <v>851356</v>
      </c>
      <c r="I77" s="48">
        <f t="shared" si="10"/>
        <v>697621</v>
      </c>
    </row>
    <row r="78" spans="1:9" ht="40.5" customHeight="1">
      <c r="A78" s="10">
        <v>67</v>
      </c>
      <c r="B78" s="16" t="s">
        <v>284</v>
      </c>
      <c r="C78" s="17">
        <v>805</v>
      </c>
      <c r="D78" s="18" t="s">
        <v>81</v>
      </c>
      <c r="E78" s="33">
        <v>120000000</v>
      </c>
      <c r="F78" s="18"/>
      <c r="G78" s="48">
        <f>G79+G82+G85+G88+G91+G100+G103</f>
        <v>8176038.3</v>
      </c>
      <c r="H78" s="48">
        <f>H82+H85+H88+H91+H94+H97+H100+H103</f>
        <v>851356</v>
      </c>
      <c r="I78" s="48">
        <f>I82+I85+I88+I91+I94+I97+I100+I103</f>
        <v>697621</v>
      </c>
    </row>
    <row r="79" spans="1:9" ht="162.75" customHeight="1">
      <c r="A79" s="10">
        <v>68</v>
      </c>
      <c r="B79" s="16" t="s">
        <v>341</v>
      </c>
      <c r="C79" s="17">
        <v>805</v>
      </c>
      <c r="D79" s="18" t="s">
        <v>81</v>
      </c>
      <c r="E79" s="33" t="s">
        <v>342</v>
      </c>
      <c r="F79" s="18"/>
      <c r="G79" s="48">
        <v>4148732</v>
      </c>
      <c r="H79" s="48">
        <v>0</v>
      </c>
      <c r="I79" s="48">
        <v>0</v>
      </c>
    </row>
    <row r="80" spans="1:9" ht="47.25" customHeight="1">
      <c r="A80" s="10">
        <v>69</v>
      </c>
      <c r="B80" s="100" t="s">
        <v>340</v>
      </c>
      <c r="C80" s="17">
        <v>805</v>
      </c>
      <c r="D80" s="18" t="s">
        <v>81</v>
      </c>
      <c r="E80" s="33" t="str">
        <f>E79</f>
        <v>01200S3950</v>
      </c>
      <c r="F80" s="18" t="s">
        <v>75</v>
      </c>
      <c r="G80" s="48">
        <v>4148732</v>
      </c>
      <c r="H80" s="48">
        <v>0</v>
      </c>
      <c r="I80" s="48">
        <v>0</v>
      </c>
    </row>
    <row r="81" spans="1:9" ht="47.25" customHeight="1">
      <c r="A81" s="10">
        <v>70</v>
      </c>
      <c r="B81" s="101" t="s">
        <v>76</v>
      </c>
      <c r="C81" s="17">
        <v>805</v>
      </c>
      <c r="D81" s="18" t="s">
        <v>81</v>
      </c>
      <c r="E81" s="33" t="str">
        <f>E80</f>
        <v>01200S3950</v>
      </c>
      <c r="F81" s="18" t="s">
        <v>77</v>
      </c>
      <c r="G81" s="48">
        <v>4148732</v>
      </c>
      <c r="H81" s="48">
        <v>0</v>
      </c>
      <c r="I81" s="48">
        <v>0</v>
      </c>
    </row>
    <row r="82" spans="1:9" ht="174.75" customHeight="1">
      <c r="A82" s="10">
        <v>71</v>
      </c>
      <c r="B82" s="78" t="s">
        <v>286</v>
      </c>
      <c r="C82" s="17"/>
      <c r="D82" s="18" t="s">
        <v>81</v>
      </c>
      <c r="E82" s="33" t="str">
        <f>E83</f>
        <v>01200S5080</v>
      </c>
      <c r="F82" s="18"/>
      <c r="G82" s="48">
        <v>225595</v>
      </c>
      <c r="H82" s="48">
        <v>234621</v>
      </c>
      <c r="I82" s="48">
        <v>244008</v>
      </c>
    </row>
    <row r="83" spans="1:9" ht="40.5" customHeight="1">
      <c r="A83" s="10">
        <v>72</v>
      </c>
      <c r="B83" s="16" t="str">
        <f>B101</f>
        <v>Закупки товаров, работ и услуг для государственных (муниципальных) нужд</v>
      </c>
      <c r="C83" s="17"/>
      <c r="D83" s="18" t="s">
        <v>81</v>
      </c>
      <c r="E83" s="33" t="str">
        <f>E84</f>
        <v>01200S5080</v>
      </c>
      <c r="F83" s="18" t="s">
        <v>75</v>
      </c>
      <c r="G83" s="48">
        <v>225595</v>
      </c>
      <c r="H83" s="48">
        <v>234621</v>
      </c>
      <c r="I83" s="48">
        <v>244008</v>
      </c>
    </row>
    <row r="84" spans="1:9" ht="40.5" customHeight="1">
      <c r="A84" s="10">
        <v>73</v>
      </c>
      <c r="B84" s="16" t="str">
        <f>B102</f>
        <v>Иные закупки товаров, работ и услуг для обеспечения государственных (муниципальных) нужд</v>
      </c>
      <c r="C84" s="17"/>
      <c r="D84" s="18" t="s">
        <v>81</v>
      </c>
      <c r="E84" s="33" t="s">
        <v>285</v>
      </c>
      <c r="F84" s="18" t="s">
        <v>77</v>
      </c>
      <c r="G84" s="48">
        <v>225595</v>
      </c>
      <c r="H84" s="48">
        <v>234621</v>
      </c>
      <c r="I84" s="48">
        <v>244008</v>
      </c>
    </row>
    <row r="85" spans="1:9" ht="181.5" customHeight="1">
      <c r="A85" s="10">
        <v>74</v>
      </c>
      <c r="B85" s="78" t="s">
        <v>287</v>
      </c>
      <c r="C85" s="17">
        <v>805</v>
      </c>
      <c r="D85" s="18" t="s">
        <v>81</v>
      </c>
      <c r="E85" s="33" t="s">
        <v>285</v>
      </c>
      <c r="F85" s="18"/>
      <c r="G85" s="48">
        <v>2256</v>
      </c>
      <c r="H85" s="48">
        <v>2347</v>
      </c>
      <c r="I85" s="48">
        <v>2441</v>
      </c>
    </row>
    <row r="86" spans="1:9" ht="40.5" customHeight="1">
      <c r="A86" s="10">
        <v>75</v>
      </c>
      <c r="B86" s="16" t="str">
        <f>B83</f>
        <v>Закупки товаров, работ и услуг для государственных (муниципальных) нужд</v>
      </c>
      <c r="C86" s="17">
        <v>805</v>
      </c>
      <c r="D86" s="18" t="s">
        <v>81</v>
      </c>
      <c r="E86" s="33" t="s">
        <v>285</v>
      </c>
      <c r="F86" s="18" t="s">
        <v>77</v>
      </c>
      <c r="G86" s="48">
        <v>2256</v>
      </c>
      <c r="H86" s="48">
        <v>2347</v>
      </c>
      <c r="I86" s="48">
        <v>2441</v>
      </c>
    </row>
    <row r="87" spans="1:9" ht="40.5" customHeight="1">
      <c r="A87" s="10">
        <v>76</v>
      </c>
      <c r="B87" s="16" t="str">
        <f>B84</f>
        <v>Иные закупки товаров, работ и услуг для обеспечения государственных (муниципальных) нужд</v>
      </c>
      <c r="C87" s="17">
        <v>805</v>
      </c>
      <c r="D87" s="18" t="s">
        <v>81</v>
      </c>
      <c r="E87" s="33" t="s">
        <v>285</v>
      </c>
      <c r="F87" s="18" t="s">
        <v>226</v>
      </c>
      <c r="G87" s="48">
        <v>2256</v>
      </c>
      <c r="H87" s="48">
        <v>2347</v>
      </c>
      <c r="I87" s="48">
        <v>2441</v>
      </c>
    </row>
    <row r="88" spans="1:9" ht="130.5" customHeight="1">
      <c r="A88" s="10">
        <v>77</v>
      </c>
      <c r="B88" s="78" t="s">
        <v>288</v>
      </c>
      <c r="C88" s="17">
        <v>805</v>
      </c>
      <c r="D88" s="18" t="s">
        <v>81</v>
      </c>
      <c r="E88" s="33" t="str">
        <f>E89</f>
        <v>01200S5090</v>
      </c>
      <c r="F88" s="18"/>
      <c r="G88" s="48">
        <f>G89</f>
        <v>2507523.5</v>
      </c>
      <c r="H88" s="48">
        <v>0</v>
      </c>
      <c r="I88" s="48">
        <v>0</v>
      </c>
    </row>
    <row r="89" spans="1:9" ht="40.5" customHeight="1">
      <c r="A89" s="10">
        <v>78</v>
      </c>
      <c r="B89" s="16" t="str">
        <f>B86</f>
        <v>Закупки товаров, работ и услуг для государственных (муниципальных) нужд</v>
      </c>
      <c r="C89" s="17">
        <v>805</v>
      </c>
      <c r="D89" s="18" t="s">
        <v>81</v>
      </c>
      <c r="E89" s="33" t="str">
        <f>E90</f>
        <v>01200S5090</v>
      </c>
      <c r="F89" s="18" t="s">
        <v>77</v>
      </c>
      <c r="G89" s="48">
        <f>G90</f>
        <v>2507523.5</v>
      </c>
      <c r="H89" s="48">
        <v>0</v>
      </c>
      <c r="I89" s="48">
        <v>80</v>
      </c>
    </row>
    <row r="90" spans="1:9" ht="40.5" customHeight="1">
      <c r="A90" s="10">
        <v>79</v>
      </c>
      <c r="B90" s="16" t="str">
        <f>B87</f>
        <v>Иные закупки товаров, работ и услуг для обеспечения государственных (муниципальных) нужд</v>
      </c>
      <c r="C90" s="17">
        <v>805</v>
      </c>
      <c r="D90" s="18" t="s">
        <v>81</v>
      </c>
      <c r="E90" s="33" t="s">
        <v>289</v>
      </c>
      <c r="F90" s="18" t="s">
        <v>226</v>
      </c>
      <c r="G90" s="48">
        <v>2507523.5</v>
      </c>
      <c r="H90" s="48">
        <v>0</v>
      </c>
      <c r="I90" s="48">
        <v>80</v>
      </c>
    </row>
    <row r="91" spans="1:9" ht="121.5" customHeight="1">
      <c r="A91" s="10">
        <v>80</v>
      </c>
      <c r="B91" s="59" t="s">
        <v>290</v>
      </c>
      <c r="C91" s="17">
        <v>805</v>
      </c>
      <c r="D91" s="18" t="s">
        <v>81</v>
      </c>
      <c r="E91" s="33" t="str">
        <f>E88</f>
        <v>01200S5090</v>
      </c>
      <c r="F91" s="18"/>
      <c r="G91" s="48">
        <v>25110.5</v>
      </c>
      <c r="H91" s="48">
        <v>0</v>
      </c>
      <c r="I91" s="48">
        <v>0</v>
      </c>
    </row>
    <row r="92" spans="1:9" ht="40.5" customHeight="1">
      <c r="A92" s="10">
        <v>81</v>
      </c>
      <c r="B92" s="16" t="str">
        <f>B89</f>
        <v>Закупки товаров, работ и услуг для государственных (муниципальных) нужд</v>
      </c>
      <c r="C92" s="17">
        <v>805</v>
      </c>
      <c r="D92" s="18" t="s">
        <v>81</v>
      </c>
      <c r="E92" s="33" t="str">
        <f>E89</f>
        <v>01200S5090</v>
      </c>
      <c r="F92" s="18" t="s">
        <v>77</v>
      </c>
      <c r="G92" s="48">
        <v>25110.5</v>
      </c>
      <c r="H92" s="48">
        <v>0</v>
      </c>
      <c r="I92" s="48">
        <v>0</v>
      </c>
    </row>
    <row r="93" spans="1:9" ht="40.5" customHeight="1">
      <c r="A93" s="10">
        <v>82</v>
      </c>
      <c r="B93" s="16" t="str">
        <f>B90</f>
        <v>Иные закупки товаров, работ и услуг для обеспечения государственных (муниципальных) нужд</v>
      </c>
      <c r="C93" s="17">
        <v>805</v>
      </c>
      <c r="D93" s="18" t="s">
        <v>81</v>
      </c>
      <c r="E93" s="33" t="str">
        <f>E90</f>
        <v>01200S5090</v>
      </c>
      <c r="F93" s="18" t="s">
        <v>226</v>
      </c>
      <c r="G93" s="48">
        <v>25110.5</v>
      </c>
      <c r="H93" s="48">
        <v>0</v>
      </c>
      <c r="I93" s="48">
        <v>0</v>
      </c>
    </row>
    <row r="94" spans="1:9" ht="129" customHeight="1">
      <c r="A94" s="10">
        <v>83</v>
      </c>
      <c r="B94" s="78" t="s">
        <v>291</v>
      </c>
      <c r="C94" s="17">
        <v>805</v>
      </c>
      <c r="D94" s="18" t="s">
        <v>81</v>
      </c>
      <c r="E94" s="33" t="str">
        <f>E95</f>
        <v>01200S4920</v>
      </c>
      <c r="F94" s="18"/>
      <c r="G94" s="48">
        <v>0</v>
      </c>
      <c r="H94" s="48">
        <v>157260</v>
      </c>
      <c r="I94" s="48">
        <v>109509</v>
      </c>
    </row>
    <row r="95" spans="1:9" ht="40.5" customHeight="1">
      <c r="A95" s="10">
        <v>84</v>
      </c>
      <c r="B95" s="16" t="str">
        <f>B92</f>
        <v>Закупки товаров, работ и услуг для государственных (муниципальных) нужд</v>
      </c>
      <c r="C95" s="17">
        <v>805</v>
      </c>
      <c r="D95" s="18" t="s">
        <v>81</v>
      </c>
      <c r="E95" s="33" t="str">
        <f>E96</f>
        <v>01200S4920</v>
      </c>
      <c r="F95" s="18" t="s">
        <v>77</v>
      </c>
      <c r="G95" s="48">
        <v>0</v>
      </c>
      <c r="H95" s="48">
        <v>157260</v>
      </c>
      <c r="I95" s="48">
        <v>109509</v>
      </c>
    </row>
    <row r="96" spans="1:9" ht="40.5" customHeight="1">
      <c r="A96" s="10">
        <v>85</v>
      </c>
      <c r="B96" s="16" t="str">
        <f>B93</f>
        <v>Иные закупки товаров, работ и услуг для обеспечения государственных (муниципальных) нужд</v>
      </c>
      <c r="C96" s="17">
        <v>805</v>
      </c>
      <c r="D96" s="18" t="s">
        <v>81</v>
      </c>
      <c r="E96" s="33" t="str">
        <f>E97</f>
        <v>01200S4920</v>
      </c>
      <c r="F96" s="18" t="s">
        <v>226</v>
      </c>
      <c r="G96" s="48">
        <v>0</v>
      </c>
      <c r="H96" s="48">
        <v>157260</v>
      </c>
      <c r="I96" s="48">
        <v>109509</v>
      </c>
    </row>
    <row r="97" spans="1:9" ht="131.25" customHeight="1">
      <c r="A97" s="10">
        <v>86</v>
      </c>
      <c r="B97" s="35" t="s">
        <v>292</v>
      </c>
      <c r="C97" s="17">
        <v>805</v>
      </c>
      <c r="D97" s="18" t="s">
        <v>81</v>
      </c>
      <c r="E97" s="33" t="s">
        <v>293</v>
      </c>
      <c r="F97" s="18"/>
      <c r="G97" s="48">
        <v>0</v>
      </c>
      <c r="H97" s="48">
        <v>1573</v>
      </c>
      <c r="I97" s="48">
        <v>1096</v>
      </c>
    </row>
    <row r="98" spans="1:9" ht="40.5" customHeight="1">
      <c r="A98" s="10">
        <v>87</v>
      </c>
      <c r="B98" s="16" t="str">
        <f>B95</f>
        <v>Закупки товаров, работ и услуг для государственных (муниципальных) нужд</v>
      </c>
      <c r="C98" s="17">
        <v>805</v>
      </c>
      <c r="D98" s="18" t="s">
        <v>81</v>
      </c>
      <c r="E98" s="33" t="s">
        <v>293</v>
      </c>
      <c r="F98" s="18" t="s">
        <v>77</v>
      </c>
      <c r="G98" s="48">
        <v>0</v>
      </c>
      <c r="H98" s="48">
        <v>1573</v>
      </c>
      <c r="I98" s="48">
        <v>1096</v>
      </c>
    </row>
    <row r="99" spans="1:9" ht="40.5" customHeight="1">
      <c r="A99" s="10">
        <v>88</v>
      </c>
      <c r="B99" s="16" t="str">
        <f>B96</f>
        <v>Иные закупки товаров, работ и услуг для обеспечения государственных (муниципальных) нужд</v>
      </c>
      <c r="C99" s="17">
        <v>805</v>
      </c>
      <c r="D99" s="18" t="s">
        <v>81</v>
      </c>
      <c r="E99" s="33" t="s">
        <v>293</v>
      </c>
      <c r="F99" s="18" t="s">
        <v>226</v>
      </c>
      <c r="G99" s="48">
        <v>0</v>
      </c>
      <c r="H99" s="48">
        <v>1573</v>
      </c>
      <c r="I99" s="48">
        <v>1096</v>
      </c>
    </row>
    <row r="100" spans="1:9" ht="149.25" customHeight="1">
      <c r="A100" s="10">
        <v>89</v>
      </c>
      <c r="B100" s="16" t="s">
        <v>102</v>
      </c>
      <c r="C100" s="17">
        <v>805</v>
      </c>
      <c r="D100" s="18" t="s">
        <v>81</v>
      </c>
      <c r="E100" s="33">
        <v>120081090</v>
      </c>
      <c r="F100" s="18"/>
      <c r="G100" s="48">
        <f aca="true" t="shared" si="11" ref="G100:I104">G101</f>
        <v>136895.1</v>
      </c>
      <c r="H100" s="48">
        <f t="shared" si="11"/>
        <v>158400</v>
      </c>
      <c r="I100" s="48">
        <f t="shared" si="11"/>
        <v>164500</v>
      </c>
    </row>
    <row r="101" spans="1:9" ht="30.75" customHeight="1">
      <c r="A101" s="10">
        <v>90</v>
      </c>
      <c r="B101" s="16" t="s">
        <v>74</v>
      </c>
      <c r="C101" s="17">
        <v>805</v>
      </c>
      <c r="D101" s="18" t="s">
        <v>81</v>
      </c>
      <c r="E101" s="33">
        <v>120081090</v>
      </c>
      <c r="F101" s="18" t="s">
        <v>75</v>
      </c>
      <c r="G101" s="48">
        <f t="shared" si="11"/>
        <v>136895.1</v>
      </c>
      <c r="H101" s="48">
        <f t="shared" si="11"/>
        <v>158400</v>
      </c>
      <c r="I101" s="48">
        <f t="shared" si="11"/>
        <v>164500</v>
      </c>
    </row>
    <row r="102" spans="1:9" ht="39" customHeight="1">
      <c r="A102" s="10">
        <v>91</v>
      </c>
      <c r="B102" s="16" t="s">
        <v>76</v>
      </c>
      <c r="C102" s="17">
        <v>805</v>
      </c>
      <c r="D102" s="18" t="s">
        <v>81</v>
      </c>
      <c r="E102" s="33">
        <v>120081090</v>
      </c>
      <c r="F102" s="18" t="s">
        <v>77</v>
      </c>
      <c r="G102" s="48">
        <v>136895.1</v>
      </c>
      <c r="H102" s="48">
        <v>158400</v>
      </c>
      <c r="I102" s="48">
        <v>164500</v>
      </c>
    </row>
    <row r="103" spans="1:9" ht="144.75" customHeight="1">
      <c r="A103" s="10">
        <v>92</v>
      </c>
      <c r="B103" s="75" t="s">
        <v>102</v>
      </c>
      <c r="C103" s="17">
        <v>805</v>
      </c>
      <c r="D103" s="18" t="s">
        <v>81</v>
      </c>
      <c r="E103" s="33">
        <v>120082120</v>
      </c>
      <c r="F103" s="18"/>
      <c r="G103" s="48">
        <f t="shared" si="11"/>
        <v>1129926.2</v>
      </c>
      <c r="H103" s="48">
        <f t="shared" si="11"/>
        <v>297155</v>
      </c>
      <c r="I103" s="48">
        <f t="shared" si="11"/>
        <v>176067</v>
      </c>
    </row>
    <row r="104" spans="1:9" ht="30.75" customHeight="1">
      <c r="A104" s="10">
        <v>93</v>
      </c>
      <c r="B104" s="16" t="s">
        <v>74</v>
      </c>
      <c r="C104" s="17">
        <v>805</v>
      </c>
      <c r="D104" s="18" t="s">
        <v>81</v>
      </c>
      <c r="E104" s="33">
        <f>E103</f>
        <v>120082120</v>
      </c>
      <c r="F104" s="18" t="s">
        <v>75</v>
      </c>
      <c r="G104" s="48">
        <f t="shared" si="11"/>
        <v>1129926.2</v>
      </c>
      <c r="H104" s="48">
        <f t="shared" si="11"/>
        <v>297155</v>
      </c>
      <c r="I104" s="48">
        <f>I105</f>
        <v>176067</v>
      </c>
    </row>
    <row r="105" spans="1:9" ht="39" customHeight="1">
      <c r="A105" s="10">
        <v>94</v>
      </c>
      <c r="B105" s="16" t="s">
        <v>76</v>
      </c>
      <c r="C105" s="17">
        <v>805</v>
      </c>
      <c r="D105" s="18" t="s">
        <v>81</v>
      </c>
      <c r="E105" s="33">
        <f>E104</f>
        <v>120082120</v>
      </c>
      <c r="F105" s="18" t="s">
        <v>77</v>
      </c>
      <c r="G105" s="48">
        <v>1129926.2</v>
      </c>
      <c r="H105" s="48">
        <v>297155</v>
      </c>
      <c r="I105" s="48">
        <v>176067</v>
      </c>
    </row>
    <row r="106" spans="1:9" ht="17.25" customHeight="1">
      <c r="A106" s="10">
        <v>95</v>
      </c>
      <c r="B106" s="9" t="s">
        <v>3</v>
      </c>
      <c r="C106" s="10">
        <v>805</v>
      </c>
      <c r="D106" s="14" t="s">
        <v>10</v>
      </c>
      <c r="E106" s="32"/>
      <c r="F106" s="10"/>
      <c r="G106" s="48">
        <f aca="true" t="shared" si="12" ref="G106:I107">G107</f>
        <v>1631543.79</v>
      </c>
      <c r="H106" s="48">
        <f>H107</f>
        <v>741483</v>
      </c>
      <c r="I106" s="48">
        <f t="shared" si="12"/>
        <v>754403</v>
      </c>
    </row>
    <row r="107" spans="1:9" ht="17.25" customHeight="1">
      <c r="A107" s="10">
        <v>96</v>
      </c>
      <c r="B107" s="9" t="s">
        <v>4</v>
      </c>
      <c r="C107" s="10">
        <v>805</v>
      </c>
      <c r="D107" s="14" t="s">
        <v>11</v>
      </c>
      <c r="E107" s="32"/>
      <c r="F107" s="10"/>
      <c r="G107" s="48">
        <f t="shared" si="12"/>
        <v>1631543.79</v>
      </c>
      <c r="H107" s="48">
        <f t="shared" si="12"/>
        <v>741483</v>
      </c>
      <c r="I107" s="48">
        <f t="shared" si="12"/>
        <v>754403</v>
      </c>
    </row>
    <row r="108" spans="1:9" ht="54.75" customHeight="1">
      <c r="A108" s="10">
        <v>97</v>
      </c>
      <c r="B108" s="9" t="s">
        <v>152</v>
      </c>
      <c r="C108" s="10">
        <v>805</v>
      </c>
      <c r="D108" s="14" t="s">
        <v>11</v>
      </c>
      <c r="E108" s="32">
        <v>100000000</v>
      </c>
      <c r="F108" s="10"/>
      <c r="G108" s="48">
        <f>G109</f>
        <v>1631543.79</v>
      </c>
      <c r="H108" s="48">
        <f>H109</f>
        <v>741483</v>
      </c>
      <c r="I108" s="48">
        <f>I109</f>
        <v>754403</v>
      </c>
    </row>
    <row r="109" spans="1:9" ht="30" customHeight="1">
      <c r="A109" s="10">
        <v>98</v>
      </c>
      <c r="B109" s="9" t="s">
        <v>153</v>
      </c>
      <c r="C109" s="10">
        <v>805</v>
      </c>
      <c r="D109" s="14" t="s">
        <v>11</v>
      </c>
      <c r="E109" s="32">
        <v>110000000</v>
      </c>
      <c r="F109" s="10"/>
      <c r="G109" s="48">
        <f>G110+G113+G116+G119+G122+G125</f>
        <v>1631543.79</v>
      </c>
      <c r="H109" s="48">
        <f>H110+H113+H116+H119+H122+H125</f>
        <v>741483</v>
      </c>
      <c r="I109" s="48">
        <f>I110+I113+I116+I119+I122+I125</f>
        <v>754403</v>
      </c>
    </row>
    <row r="110" spans="1:9" ht="96.75" customHeight="1">
      <c r="A110" s="10">
        <v>99</v>
      </c>
      <c r="B110" s="9" t="s">
        <v>151</v>
      </c>
      <c r="C110" s="10">
        <v>805</v>
      </c>
      <c r="D110" s="14" t="s">
        <v>11</v>
      </c>
      <c r="E110" s="32">
        <v>110081010</v>
      </c>
      <c r="F110" s="10"/>
      <c r="G110" s="48">
        <f aca="true" t="shared" si="13" ref="G110:I111">G111</f>
        <v>457920.4</v>
      </c>
      <c r="H110" s="48">
        <f t="shared" si="13"/>
        <v>563383</v>
      </c>
      <c r="I110" s="48">
        <f t="shared" si="13"/>
        <v>569203</v>
      </c>
    </row>
    <row r="111" spans="1:9" ht="34.5" customHeight="1">
      <c r="A111" s="10">
        <v>100</v>
      </c>
      <c r="B111" s="16" t="s">
        <v>74</v>
      </c>
      <c r="C111" s="10">
        <v>805</v>
      </c>
      <c r="D111" s="14" t="s">
        <v>11</v>
      </c>
      <c r="E111" s="32">
        <v>110081010</v>
      </c>
      <c r="F111" s="10">
        <v>200</v>
      </c>
      <c r="G111" s="48">
        <f t="shared" si="13"/>
        <v>457920.4</v>
      </c>
      <c r="H111" s="48">
        <f t="shared" si="13"/>
        <v>563383</v>
      </c>
      <c r="I111" s="48">
        <f t="shared" si="13"/>
        <v>569203</v>
      </c>
    </row>
    <row r="112" spans="1:9" ht="40.5" customHeight="1">
      <c r="A112" s="10">
        <v>101</v>
      </c>
      <c r="B112" s="16" t="s">
        <v>76</v>
      </c>
      <c r="C112" s="10">
        <v>805</v>
      </c>
      <c r="D112" s="14" t="s">
        <v>11</v>
      </c>
      <c r="E112" s="32">
        <v>110081010</v>
      </c>
      <c r="F112" s="10">
        <v>240</v>
      </c>
      <c r="G112" s="48">
        <v>457920.4</v>
      </c>
      <c r="H112" s="48">
        <v>563383</v>
      </c>
      <c r="I112" s="48">
        <v>569203</v>
      </c>
    </row>
    <row r="113" spans="1:9" ht="102.75" customHeight="1">
      <c r="A113" s="10">
        <v>102</v>
      </c>
      <c r="B113" s="9" t="s">
        <v>154</v>
      </c>
      <c r="C113" s="10">
        <v>805</v>
      </c>
      <c r="D113" s="14" t="s">
        <v>11</v>
      </c>
      <c r="E113" s="32">
        <v>110081040</v>
      </c>
      <c r="F113" s="10"/>
      <c r="G113" s="48">
        <f>G114</f>
        <v>190500</v>
      </c>
      <c r="H113" s="48">
        <f aca="true" t="shared" si="14" ref="G113:I114">H114</f>
        <v>32500</v>
      </c>
      <c r="I113" s="48">
        <f t="shared" si="14"/>
        <v>33800</v>
      </c>
    </row>
    <row r="114" spans="1:9" ht="27.75" customHeight="1">
      <c r="A114" s="10">
        <v>103</v>
      </c>
      <c r="B114" s="16" t="s">
        <v>74</v>
      </c>
      <c r="C114" s="10">
        <v>805</v>
      </c>
      <c r="D114" s="14" t="s">
        <v>11</v>
      </c>
      <c r="E114" s="32">
        <v>110081040</v>
      </c>
      <c r="F114" s="10">
        <v>200</v>
      </c>
      <c r="G114" s="48">
        <f t="shared" si="14"/>
        <v>190500</v>
      </c>
      <c r="H114" s="48">
        <f t="shared" si="14"/>
        <v>32500</v>
      </c>
      <c r="I114" s="48">
        <f t="shared" si="14"/>
        <v>33800</v>
      </c>
    </row>
    <row r="115" spans="1:9" ht="42.75" customHeight="1">
      <c r="A115" s="10">
        <v>104</v>
      </c>
      <c r="B115" s="16" t="s">
        <v>76</v>
      </c>
      <c r="C115" s="10">
        <v>805</v>
      </c>
      <c r="D115" s="14" t="s">
        <v>11</v>
      </c>
      <c r="E115" s="32">
        <v>110081040</v>
      </c>
      <c r="F115" s="10">
        <v>240</v>
      </c>
      <c r="G115" s="48">
        <v>190500</v>
      </c>
      <c r="H115" s="48">
        <v>32500</v>
      </c>
      <c r="I115" s="48">
        <v>33800</v>
      </c>
    </row>
    <row r="116" spans="1:9" ht="120.75" customHeight="1">
      <c r="A116" s="10">
        <v>105</v>
      </c>
      <c r="B116" s="9" t="s">
        <v>155</v>
      </c>
      <c r="C116" s="10">
        <v>805</v>
      </c>
      <c r="D116" s="14" t="s">
        <v>11</v>
      </c>
      <c r="E116" s="32">
        <v>110081050</v>
      </c>
      <c r="F116" s="10"/>
      <c r="G116" s="48">
        <f aca="true" t="shared" si="15" ref="G116:I119">G117</f>
        <v>240000</v>
      </c>
      <c r="H116" s="48">
        <f t="shared" si="15"/>
        <v>145600</v>
      </c>
      <c r="I116" s="48">
        <f t="shared" si="15"/>
        <v>151400</v>
      </c>
    </row>
    <row r="117" spans="1:9" ht="27.75" customHeight="1">
      <c r="A117" s="10">
        <v>106</v>
      </c>
      <c r="B117" s="16" t="s">
        <v>74</v>
      </c>
      <c r="C117" s="10">
        <v>805</v>
      </c>
      <c r="D117" s="14" t="s">
        <v>11</v>
      </c>
      <c r="E117" s="32">
        <v>110081050</v>
      </c>
      <c r="F117" s="10">
        <v>200</v>
      </c>
      <c r="G117" s="48">
        <f t="shared" si="15"/>
        <v>240000</v>
      </c>
      <c r="H117" s="48">
        <f t="shared" si="15"/>
        <v>145600</v>
      </c>
      <c r="I117" s="48">
        <f t="shared" si="15"/>
        <v>151400</v>
      </c>
    </row>
    <row r="118" spans="1:9" ht="41.25" customHeight="1">
      <c r="A118" s="10">
        <v>107</v>
      </c>
      <c r="B118" s="16" t="s">
        <v>76</v>
      </c>
      <c r="C118" s="10">
        <v>805</v>
      </c>
      <c r="D118" s="14" t="s">
        <v>11</v>
      </c>
      <c r="E118" s="32">
        <v>110081050</v>
      </c>
      <c r="F118" s="10">
        <v>240</v>
      </c>
      <c r="G118" s="48">
        <v>240000</v>
      </c>
      <c r="H118" s="48">
        <v>145600</v>
      </c>
      <c r="I118" s="48">
        <v>151400</v>
      </c>
    </row>
    <row r="119" spans="1:9" ht="136.5" customHeight="1">
      <c r="A119" s="10">
        <v>108</v>
      </c>
      <c r="B119" s="9" t="s">
        <v>303</v>
      </c>
      <c r="C119" s="10">
        <v>805</v>
      </c>
      <c r="D119" s="14" t="s">
        <v>11</v>
      </c>
      <c r="E119" s="32" t="str">
        <f>E120</f>
        <v>1100L2990</v>
      </c>
      <c r="F119" s="10"/>
      <c r="G119" s="48">
        <f>G120</f>
        <v>84000</v>
      </c>
      <c r="H119" s="48">
        <f t="shared" si="15"/>
        <v>0</v>
      </c>
      <c r="I119" s="48">
        <f t="shared" si="15"/>
        <v>0</v>
      </c>
    </row>
    <row r="120" spans="1:9" ht="27.75" customHeight="1">
      <c r="A120" s="10">
        <v>109</v>
      </c>
      <c r="B120" s="16" t="s">
        <v>74</v>
      </c>
      <c r="C120" s="10">
        <v>805</v>
      </c>
      <c r="D120" s="14" t="s">
        <v>11</v>
      </c>
      <c r="E120" s="32" t="str">
        <f>E121</f>
        <v>1100L2990</v>
      </c>
      <c r="F120" s="10">
        <v>200</v>
      </c>
      <c r="G120" s="48">
        <f>G121</f>
        <v>84000</v>
      </c>
      <c r="H120" s="48">
        <f>H121</f>
        <v>0</v>
      </c>
      <c r="I120" s="48">
        <f>I121</f>
        <v>0</v>
      </c>
    </row>
    <row r="121" spans="1:9" ht="41.25" customHeight="1">
      <c r="A121" s="10">
        <v>110</v>
      </c>
      <c r="B121" s="16" t="s">
        <v>76</v>
      </c>
      <c r="C121" s="10">
        <v>805</v>
      </c>
      <c r="D121" s="14" t="s">
        <v>11</v>
      </c>
      <c r="E121" s="32" t="s">
        <v>274</v>
      </c>
      <c r="F121" s="10">
        <v>240</v>
      </c>
      <c r="G121" s="48">
        <v>84000</v>
      </c>
      <c r="H121" s="48">
        <v>0</v>
      </c>
      <c r="I121" s="48">
        <v>0</v>
      </c>
    </row>
    <row r="122" spans="1:9" ht="123" customHeight="1">
      <c r="A122" s="10">
        <v>111</v>
      </c>
      <c r="B122" s="35" t="s">
        <v>322</v>
      </c>
      <c r="C122" s="10">
        <v>805</v>
      </c>
      <c r="D122" s="14" t="s">
        <v>11</v>
      </c>
      <c r="E122" s="32" t="s">
        <v>274</v>
      </c>
      <c r="F122" s="10"/>
      <c r="G122" s="48">
        <v>13000</v>
      </c>
      <c r="H122" s="48">
        <v>0</v>
      </c>
      <c r="I122" s="48">
        <v>0</v>
      </c>
    </row>
    <row r="123" spans="1:9" ht="41.25" customHeight="1">
      <c r="A123" s="10">
        <v>112</v>
      </c>
      <c r="B123" s="16" t="str">
        <f>B120</f>
        <v>Закупки товаров, работ и услуг для государственных (муниципальных) нужд</v>
      </c>
      <c r="C123" s="10">
        <v>805</v>
      </c>
      <c r="D123" s="14" t="s">
        <v>11</v>
      </c>
      <c r="E123" s="32" t="s">
        <v>274</v>
      </c>
      <c r="F123" s="10"/>
      <c r="G123" s="48">
        <v>13000</v>
      </c>
      <c r="H123" s="48">
        <v>0</v>
      </c>
      <c r="I123" s="48">
        <v>0</v>
      </c>
    </row>
    <row r="124" spans="1:9" ht="41.25" customHeight="1">
      <c r="A124" s="10">
        <v>113</v>
      </c>
      <c r="B124" s="16" t="str">
        <f>B121</f>
        <v>Иные закупки товаров, работ и услуг для обеспечения государственных (муниципальных) нужд</v>
      </c>
      <c r="C124" s="10">
        <v>805</v>
      </c>
      <c r="D124" s="14" t="s">
        <v>11</v>
      </c>
      <c r="E124" s="32" t="s">
        <v>274</v>
      </c>
      <c r="F124" s="10">
        <v>240</v>
      </c>
      <c r="G124" s="48">
        <v>13000</v>
      </c>
      <c r="H124" s="48">
        <v>0</v>
      </c>
      <c r="I124" s="48">
        <v>0</v>
      </c>
    </row>
    <row r="125" spans="1:9" ht="132" customHeight="1">
      <c r="A125" s="10">
        <v>114</v>
      </c>
      <c r="B125" s="16" t="s">
        <v>343</v>
      </c>
      <c r="C125" s="10">
        <v>805</v>
      </c>
      <c r="D125" s="14" t="s">
        <v>11</v>
      </c>
      <c r="E125" s="32" t="s">
        <v>344</v>
      </c>
      <c r="F125" s="10"/>
      <c r="G125" s="48">
        <f>G126</f>
        <v>646123.39</v>
      </c>
      <c r="H125" s="48">
        <v>0</v>
      </c>
      <c r="I125" s="48">
        <v>0</v>
      </c>
    </row>
    <row r="126" spans="1:9" ht="36" customHeight="1">
      <c r="A126" s="10">
        <v>115</v>
      </c>
      <c r="B126" s="16" t="str">
        <f>B123</f>
        <v>Закупки товаров, работ и услуг для государственных (муниципальных) нужд</v>
      </c>
      <c r="C126" s="10">
        <v>805</v>
      </c>
      <c r="D126" s="14" t="s">
        <v>11</v>
      </c>
      <c r="E126" s="32" t="s">
        <v>344</v>
      </c>
      <c r="F126" s="10">
        <v>240</v>
      </c>
      <c r="G126" s="48">
        <f>G127</f>
        <v>646123.39</v>
      </c>
      <c r="H126" s="48">
        <v>0</v>
      </c>
      <c r="I126" s="48">
        <v>0</v>
      </c>
    </row>
    <row r="127" spans="1:9" ht="36" customHeight="1">
      <c r="A127" s="10">
        <v>116</v>
      </c>
      <c r="B127" s="16" t="str">
        <f>B124</f>
        <v>Иные закупки товаров, работ и услуг для обеспечения государственных (муниципальных) нужд</v>
      </c>
      <c r="C127" s="10">
        <v>805</v>
      </c>
      <c r="D127" s="14" t="s">
        <v>11</v>
      </c>
      <c r="E127" s="32" t="s">
        <v>344</v>
      </c>
      <c r="F127" s="10">
        <v>244</v>
      </c>
      <c r="G127" s="48">
        <v>646123.39</v>
      </c>
      <c r="H127" s="48">
        <v>0</v>
      </c>
      <c r="I127" s="48">
        <v>0</v>
      </c>
    </row>
    <row r="128" spans="1:9" ht="14.25" customHeight="1">
      <c r="A128" s="10">
        <v>117</v>
      </c>
      <c r="B128" s="16" t="s">
        <v>21</v>
      </c>
      <c r="C128" s="17">
        <v>805</v>
      </c>
      <c r="D128" s="18" t="s">
        <v>12</v>
      </c>
      <c r="E128" s="33"/>
      <c r="F128" s="17"/>
      <c r="G128" s="48">
        <f aca="true" t="shared" si="16" ref="G128:I129">G129</f>
        <v>1642020</v>
      </c>
      <c r="H128" s="48">
        <f t="shared" si="16"/>
        <v>1742020</v>
      </c>
      <c r="I128" s="48">
        <f t="shared" si="16"/>
        <v>1742020</v>
      </c>
    </row>
    <row r="129" spans="1:9" ht="15.75" customHeight="1">
      <c r="A129" s="10">
        <v>118</v>
      </c>
      <c r="B129" s="16" t="s">
        <v>5</v>
      </c>
      <c r="C129" s="17">
        <v>805</v>
      </c>
      <c r="D129" s="18" t="s">
        <v>13</v>
      </c>
      <c r="E129" s="33"/>
      <c r="F129" s="18"/>
      <c r="G129" s="48">
        <f t="shared" si="16"/>
        <v>1642020</v>
      </c>
      <c r="H129" s="48">
        <f t="shared" si="16"/>
        <v>1742020</v>
      </c>
      <c r="I129" s="48">
        <f t="shared" si="16"/>
        <v>1742020</v>
      </c>
    </row>
    <row r="130" spans="1:9" ht="61.5" customHeight="1">
      <c r="A130" s="10">
        <v>119</v>
      </c>
      <c r="B130" s="69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30" s="17">
        <v>805</v>
      </c>
      <c r="D130" s="18" t="s">
        <v>13</v>
      </c>
      <c r="E130" s="33">
        <v>140000000</v>
      </c>
      <c r="F130" s="18"/>
      <c r="G130" s="48">
        <f>G131+G135</f>
        <v>1642020</v>
      </c>
      <c r="H130" s="48">
        <f>H131+H135</f>
        <v>1742020</v>
      </c>
      <c r="I130" s="48">
        <f>I131+I135</f>
        <v>1742020</v>
      </c>
    </row>
    <row r="131" spans="1:9" ht="33" customHeight="1" hidden="1">
      <c r="A131" s="10">
        <v>120</v>
      </c>
      <c r="B131" s="16" t="s">
        <v>228</v>
      </c>
      <c r="C131" s="17">
        <v>805</v>
      </c>
      <c r="D131" s="18" t="s">
        <v>13</v>
      </c>
      <c r="E131" s="33">
        <v>210000000</v>
      </c>
      <c r="F131" s="18"/>
      <c r="G131" s="48">
        <f aca="true" t="shared" si="17" ref="G131:I133">G132</f>
        <v>0</v>
      </c>
      <c r="H131" s="48">
        <f t="shared" si="17"/>
        <v>0</v>
      </c>
      <c r="I131" s="48">
        <f t="shared" si="17"/>
        <v>0</v>
      </c>
    </row>
    <row r="132" spans="1:9" ht="76.5" customHeight="1" hidden="1">
      <c r="A132" s="10">
        <v>121</v>
      </c>
      <c r="B132" s="16" t="s">
        <v>229</v>
      </c>
      <c r="C132" s="17">
        <v>805</v>
      </c>
      <c r="D132" s="18" t="s">
        <v>13</v>
      </c>
      <c r="E132" s="33">
        <v>210082060</v>
      </c>
      <c r="F132" s="18"/>
      <c r="G132" s="48">
        <f t="shared" si="17"/>
        <v>0</v>
      </c>
      <c r="H132" s="48">
        <f t="shared" si="17"/>
        <v>0</v>
      </c>
      <c r="I132" s="48">
        <f t="shared" si="17"/>
        <v>0</v>
      </c>
    </row>
    <row r="133" spans="1:9" ht="39.75" customHeight="1" hidden="1">
      <c r="A133" s="10">
        <v>122</v>
      </c>
      <c r="B133" s="16" t="s">
        <v>230</v>
      </c>
      <c r="C133" s="17">
        <v>805</v>
      </c>
      <c r="D133" s="18" t="s">
        <v>13</v>
      </c>
      <c r="E133" s="33">
        <f>E132</f>
        <v>210082060</v>
      </c>
      <c r="F133" s="18" t="s">
        <v>85</v>
      </c>
      <c r="G133" s="48">
        <f t="shared" si="17"/>
        <v>0</v>
      </c>
      <c r="H133" s="48">
        <f t="shared" si="17"/>
        <v>0</v>
      </c>
      <c r="I133" s="48">
        <f t="shared" si="17"/>
        <v>0</v>
      </c>
    </row>
    <row r="134" spans="1:9" ht="21" customHeight="1" hidden="1">
      <c r="A134" s="10">
        <v>123</v>
      </c>
      <c r="B134" s="16" t="s">
        <v>88</v>
      </c>
      <c r="C134" s="17">
        <v>805</v>
      </c>
      <c r="D134" s="18" t="s">
        <v>13</v>
      </c>
      <c r="E134" s="33">
        <f>E133</f>
        <v>210082060</v>
      </c>
      <c r="F134" s="18" t="s">
        <v>84</v>
      </c>
      <c r="G134" s="48">
        <v>0</v>
      </c>
      <c r="H134" s="48">
        <v>0</v>
      </c>
      <c r="I134" s="48">
        <v>0</v>
      </c>
    </row>
    <row r="135" spans="1:9" ht="28.5" customHeight="1">
      <c r="A135" s="10">
        <v>124</v>
      </c>
      <c r="B135" s="69" t="s">
        <v>298</v>
      </c>
      <c r="C135" s="17">
        <v>805</v>
      </c>
      <c r="D135" s="18" t="s">
        <v>13</v>
      </c>
      <c r="E135" s="33">
        <v>140000000</v>
      </c>
      <c r="F135" s="18"/>
      <c r="G135" s="48">
        <f aca="true" t="shared" si="18" ref="G135:I137">G136</f>
        <v>1642020</v>
      </c>
      <c r="H135" s="48">
        <f t="shared" si="18"/>
        <v>1742020</v>
      </c>
      <c r="I135" s="48">
        <f t="shared" si="18"/>
        <v>1742020</v>
      </c>
    </row>
    <row r="136" spans="1:9" ht="123" customHeight="1">
      <c r="A136" s="10">
        <v>125</v>
      </c>
      <c r="B136" s="16" t="s">
        <v>299</v>
      </c>
      <c r="C136" s="17">
        <v>805</v>
      </c>
      <c r="D136" s="18" t="s">
        <v>13</v>
      </c>
      <c r="E136" s="33">
        <v>140082060</v>
      </c>
      <c r="F136" s="18"/>
      <c r="G136" s="48">
        <f>G137</f>
        <v>1642020</v>
      </c>
      <c r="H136" s="48">
        <f t="shared" si="18"/>
        <v>1742020</v>
      </c>
      <c r="I136" s="48">
        <f t="shared" si="18"/>
        <v>1742020</v>
      </c>
    </row>
    <row r="137" spans="1:9" ht="21.75" customHeight="1">
      <c r="A137" s="10">
        <v>126</v>
      </c>
      <c r="B137" s="68" t="s">
        <v>232</v>
      </c>
      <c r="C137" s="17">
        <v>805</v>
      </c>
      <c r="D137" s="18" t="s">
        <v>13</v>
      </c>
      <c r="E137" s="33">
        <v>140082060</v>
      </c>
      <c r="F137" s="18" t="s">
        <v>85</v>
      </c>
      <c r="G137" s="48">
        <f t="shared" si="18"/>
        <v>1642020</v>
      </c>
      <c r="H137" s="48">
        <f>H138</f>
        <v>1742020</v>
      </c>
      <c r="I137" s="48">
        <f>I138</f>
        <v>1742020</v>
      </c>
    </row>
    <row r="138" spans="1:9" ht="14.25" customHeight="1">
      <c r="A138" s="10">
        <v>127</v>
      </c>
      <c r="B138" s="68" t="s">
        <v>191</v>
      </c>
      <c r="C138" s="17">
        <v>805</v>
      </c>
      <c r="D138" s="18" t="s">
        <v>13</v>
      </c>
      <c r="E138" s="33">
        <v>140082060</v>
      </c>
      <c r="F138" s="18" t="s">
        <v>84</v>
      </c>
      <c r="G138" s="48">
        <v>1642020</v>
      </c>
      <c r="H138" s="48">
        <v>1742020</v>
      </c>
      <c r="I138" s="48">
        <v>1742020</v>
      </c>
    </row>
    <row r="139" spans="1:9" ht="14.25" customHeight="1">
      <c r="A139" s="10">
        <v>128</v>
      </c>
      <c r="B139" s="16" t="s">
        <v>156</v>
      </c>
      <c r="C139" s="17">
        <v>805</v>
      </c>
      <c r="D139" s="18" t="s">
        <v>157</v>
      </c>
      <c r="E139" s="33"/>
      <c r="F139" s="18"/>
      <c r="G139" s="48">
        <f>G140</f>
        <v>46632</v>
      </c>
      <c r="H139" s="48">
        <f>H140</f>
        <v>46631</v>
      </c>
      <c r="I139" s="48">
        <f aca="true" t="shared" si="19" ref="H139:I141">I140</f>
        <v>46631</v>
      </c>
    </row>
    <row r="140" spans="1:9" ht="14.25" customHeight="1">
      <c r="A140" s="10">
        <v>129</v>
      </c>
      <c r="B140" s="16" t="s">
        <v>158</v>
      </c>
      <c r="C140" s="17">
        <v>805</v>
      </c>
      <c r="D140" s="18" t="s">
        <v>159</v>
      </c>
      <c r="E140" s="33"/>
      <c r="F140" s="18"/>
      <c r="G140" s="48">
        <f>G141</f>
        <v>46632</v>
      </c>
      <c r="H140" s="48">
        <f t="shared" si="19"/>
        <v>46631</v>
      </c>
      <c r="I140" s="48">
        <f t="shared" si="19"/>
        <v>46631</v>
      </c>
    </row>
    <row r="141" spans="1:9" ht="54" customHeight="1">
      <c r="A141" s="10">
        <v>130</v>
      </c>
      <c r="B141" s="16" t="s">
        <v>160</v>
      </c>
      <c r="C141" s="17">
        <v>805</v>
      </c>
      <c r="D141" s="18" t="s">
        <v>159</v>
      </c>
      <c r="E141" s="33">
        <v>100000000</v>
      </c>
      <c r="F141" s="18"/>
      <c r="G141" s="48">
        <f>G142</f>
        <v>46632</v>
      </c>
      <c r="H141" s="48">
        <f t="shared" si="19"/>
        <v>46631</v>
      </c>
      <c r="I141" s="48">
        <f t="shared" si="19"/>
        <v>46631</v>
      </c>
    </row>
    <row r="142" spans="1:9" ht="27.75" customHeight="1">
      <c r="A142" s="10">
        <v>131</v>
      </c>
      <c r="B142" s="16" t="s">
        <v>161</v>
      </c>
      <c r="C142" s="17">
        <v>805</v>
      </c>
      <c r="D142" s="18" t="s">
        <v>159</v>
      </c>
      <c r="E142" s="33">
        <v>1400000000</v>
      </c>
      <c r="F142" s="18"/>
      <c r="G142" s="48">
        <f>G143+G147</f>
        <v>46632</v>
      </c>
      <c r="H142" s="48">
        <f>H143+H147</f>
        <v>46631</v>
      </c>
      <c r="I142" s="48">
        <f>I143+I147</f>
        <v>46631</v>
      </c>
    </row>
    <row r="143" spans="1:9" ht="115.5" customHeight="1">
      <c r="A143" s="10">
        <v>132</v>
      </c>
      <c r="B143" s="16" t="s">
        <v>166</v>
      </c>
      <c r="C143" s="17">
        <v>805</v>
      </c>
      <c r="D143" s="18" t="s">
        <v>159</v>
      </c>
      <c r="E143" s="33" t="str">
        <f>E144</f>
        <v>01400S5550</v>
      </c>
      <c r="F143" s="18"/>
      <c r="G143" s="48">
        <f aca="true" t="shared" si="20" ref="G143:I145">G144</f>
        <v>41635</v>
      </c>
      <c r="H143" s="48">
        <f t="shared" si="20"/>
        <v>41635</v>
      </c>
      <c r="I143" s="48">
        <f t="shared" si="20"/>
        <v>41635</v>
      </c>
    </row>
    <row r="144" spans="1:9" ht="28.5" customHeight="1">
      <c r="A144" s="10">
        <v>133</v>
      </c>
      <c r="B144" s="16" t="s">
        <v>74</v>
      </c>
      <c r="C144" s="17">
        <v>805</v>
      </c>
      <c r="D144" s="18" t="s">
        <v>159</v>
      </c>
      <c r="E144" s="33" t="str">
        <f>E145</f>
        <v>01400S5550</v>
      </c>
      <c r="F144" s="18" t="s">
        <v>75</v>
      </c>
      <c r="G144" s="48">
        <f t="shared" si="20"/>
        <v>41635</v>
      </c>
      <c r="H144" s="48">
        <f t="shared" si="20"/>
        <v>41635</v>
      </c>
      <c r="I144" s="48">
        <f t="shared" si="20"/>
        <v>41635</v>
      </c>
    </row>
    <row r="145" spans="1:9" ht="40.5" customHeight="1">
      <c r="A145" s="10">
        <v>134</v>
      </c>
      <c r="B145" s="16" t="s">
        <v>76</v>
      </c>
      <c r="C145" s="17">
        <v>805</v>
      </c>
      <c r="D145" s="18" t="s">
        <v>159</v>
      </c>
      <c r="E145" s="33" t="str">
        <f>E146</f>
        <v>01400S5550</v>
      </c>
      <c r="F145" s="18" t="s">
        <v>77</v>
      </c>
      <c r="G145" s="48">
        <f>G146</f>
        <v>41635</v>
      </c>
      <c r="H145" s="48">
        <f t="shared" si="20"/>
        <v>41635</v>
      </c>
      <c r="I145" s="48">
        <f t="shared" si="20"/>
        <v>41635</v>
      </c>
    </row>
    <row r="146" spans="1:9" ht="115.5" customHeight="1">
      <c r="A146" s="10">
        <v>135</v>
      </c>
      <c r="B146" s="16" t="s">
        <v>168</v>
      </c>
      <c r="C146" s="17">
        <v>805</v>
      </c>
      <c r="D146" s="18" t="s">
        <v>159</v>
      </c>
      <c r="E146" s="33" t="str">
        <f>E147</f>
        <v>01400S5550</v>
      </c>
      <c r="F146" s="18"/>
      <c r="G146" s="48">
        <v>41635</v>
      </c>
      <c r="H146" s="48">
        <v>41635</v>
      </c>
      <c r="I146" s="48">
        <v>41635</v>
      </c>
    </row>
    <row r="147" spans="1:9" ht="29.25" customHeight="1">
      <c r="A147" s="10">
        <v>136</v>
      </c>
      <c r="B147" s="16" t="s">
        <v>74</v>
      </c>
      <c r="C147" s="17">
        <v>805</v>
      </c>
      <c r="D147" s="18" t="s">
        <v>159</v>
      </c>
      <c r="E147" s="33" t="str">
        <f>E148</f>
        <v>01400S5550</v>
      </c>
      <c r="F147" s="18"/>
      <c r="G147" s="48">
        <f>G148</f>
        <v>4997</v>
      </c>
      <c r="H147" s="48">
        <f>H148</f>
        <v>4996</v>
      </c>
      <c r="I147" s="48">
        <f>I148</f>
        <v>4996</v>
      </c>
    </row>
    <row r="148" spans="1:9" ht="39.75" customHeight="1">
      <c r="A148" s="10">
        <v>137</v>
      </c>
      <c r="B148" s="16" t="s">
        <v>76</v>
      </c>
      <c r="C148" s="17">
        <v>805</v>
      </c>
      <c r="D148" s="18" t="s">
        <v>159</v>
      </c>
      <c r="E148" s="33" t="s">
        <v>260</v>
      </c>
      <c r="F148" s="18"/>
      <c r="G148" s="48">
        <v>4997</v>
      </c>
      <c r="H148" s="48">
        <v>4996</v>
      </c>
      <c r="I148" s="48">
        <v>4996</v>
      </c>
    </row>
    <row r="149" spans="1:9" ht="207" customHeight="1">
      <c r="A149" s="10">
        <v>138</v>
      </c>
      <c r="B149" s="78" t="s">
        <v>231</v>
      </c>
      <c r="C149" s="17">
        <v>805</v>
      </c>
      <c r="D149" s="18" t="s">
        <v>224</v>
      </c>
      <c r="E149" s="33">
        <v>140082110</v>
      </c>
      <c r="F149" s="18"/>
      <c r="G149" s="48">
        <f aca="true" t="shared" si="21" ref="G149:I150">G150</f>
        <v>48000</v>
      </c>
      <c r="H149" s="48">
        <f t="shared" si="21"/>
        <v>48000</v>
      </c>
      <c r="I149" s="48">
        <f t="shared" si="21"/>
        <v>48000</v>
      </c>
    </row>
    <row r="150" spans="1:9" ht="14.25" customHeight="1">
      <c r="A150" s="10">
        <v>139</v>
      </c>
      <c r="B150" s="68" t="s">
        <v>232</v>
      </c>
      <c r="C150" s="17">
        <v>805</v>
      </c>
      <c r="D150" s="18" t="s">
        <v>224</v>
      </c>
      <c r="E150" s="33">
        <v>140082110</v>
      </c>
      <c r="F150" s="18" t="s">
        <v>85</v>
      </c>
      <c r="G150" s="48">
        <f t="shared" si="21"/>
        <v>48000</v>
      </c>
      <c r="H150" s="48">
        <f t="shared" si="21"/>
        <v>48000</v>
      </c>
      <c r="I150" s="48">
        <f t="shared" si="21"/>
        <v>48000</v>
      </c>
    </row>
    <row r="151" spans="1:9" ht="12.75" customHeight="1">
      <c r="A151" s="10">
        <v>140</v>
      </c>
      <c r="B151" s="68" t="s">
        <v>191</v>
      </c>
      <c r="C151" s="17">
        <v>805</v>
      </c>
      <c r="D151" s="18" t="s">
        <v>224</v>
      </c>
      <c r="E151" s="33">
        <v>140082110</v>
      </c>
      <c r="F151" s="18" t="s">
        <v>84</v>
      </c>
      <c r="G151" s="48">
        <v>48000</v>
      </c>
      <c r="H151" s="48">
        <v>48000</v>
      </c>
      <c r="I151" s="48">
        <v>48000</v>
      </c>
    </row>
    <row r="152" spans="1:9" ht="15" customHeight="1">
      <c r="A152" s="10">
        <v>141</v>
      </c>
      <c r="B152" s="16" t="s">
        <v>82</v>
      </c>
      <c r="C152" s="17">
        <v>805</v>
      </c>
      <c r="D152" s="18" t="s">
        <v>211</v>
      </c>
      <c r="E152" s="33"/>
      <c r="F152" s="18"/>
      <c r="G152" s="48">
        <f aca="true" t="shared" si="22" ref="G152:I156">G153</f>
        <v>46793.99</v>
      </c>
      <c r="H152" s="48">
        <f t="shared" si="22"/>
        <v>0</v>
      </c>
      <c r="I152" s="48">
        <f t="shared" si="22"/>
        <v>0</v>
      </c>
    </row>
    <row r="153" spans="1:9" ht="15" customHeight="1">
      <c r="A153" s="10">
        <v>142</v>
      </c>
      <c r="B153" s="16" t="s">
        <v>83</v>
      </c>
      <c r="C153" s="17">
        <v>805</v>
      </c>
      <c r="D153" s="18" t="s">
        <v>211</v>
      </c>
      <c r="E153" s="33"/>
      <c r="F153" s="18"/>
      <c r="G153" s="48">
        <f>G154</f>
        <v>46793.99</v>
      </c>
      <c r="H153" s="48">
        <f t="shared" si="22"/>
        <v>0</v>
      </c>
      <c r="I153" s="48">
        <f t="shared" si="22"/>
        <v>0</v>
      </c>
    </row>
    <row r="154" spans="1:9" ht="27" customHeight="1">
      <c r="A154" s="10">
        <v>143</v>
      </c>
      <c r="B154" s="16" t="s">
        <v>296</v>
      </c>
      <c r="C154" s="17">
        <v>805</v>
      </c>
      <c r="D154" s="18" t="s">
        <v>211</v>
      </c>
      <c r="E154" s="33">
        <v>210000000</v>
      </c>
      <c r="F154" s="18"/>
      <c r="G154" s="48">
        <f t="shared" si="22"/>
        <v>46793.99</v>
      </c>
      <c r="H154" s="48">
        <f t="shared" si="22"/>
        <v>0</v>
      </c>
      <c r="I154" s="48">
        <f t="shared" si="22"/>
        <v>0</v>
      </c>
    </row>
    <row r="155" spans="1:9" ht="86.25" customHeight="1">
      <c r="A155" s="10">
        <v>144</v>
      </c>
      <c r="B155" s="16" t="s">
        <v>297</v>
      </c>
      <c r="C155" s="17">
        <v>805</v>
      </c>
      <c r="D155" s="18" t="s">
        <v>348</v>
      </c>
      <c r="E155" s="33">
        <f>E156</f>
        <v>140080790</v>
      </c>
      <c r="F155" s="18"/>
      <c r="G155" s="48">
        <f t="shared" si="22"/>
        <v>46793.99</v>
      </c>
      <c r="H155" s="48">
        <f t="shared" si="22"/>
        <v>0</v>
      </c>
      <c r="I155" s="48">
        <f t="shared" si="22"/>
        <v>0</v>
      </c>
    </row>
    <row r="156" spans="1:9" ht="30" customHeight="1">
      <c r="A156" s="10">
        <v>145</v>
      </c>
      <c r="B156" s="16" t="s">
        <v>74</v>
      </c>
      <c r="C156" s="17">
        <v>805</v>
      </c>
      <c r="D156" s="18" t="s">
        <v>348</v>
      </c>
      <c r="E156" s="33">
        <f>E157</f>
        <v>140080790</v>
      </c>
      <c r="F156" s="18" t="s">
        <v>75</v>
      </c>
      <c r="G156" s="48">
        <f t="shared" si="22"/>
        <v>46793.99</v>
      </c>
      <c r="H156" s="48">
        <f t="shared" si="22"/>
        <v>0</v>
      </c>
      <c r="I156" s="48">
        <f t="shared" si="22"/>
        <v>0</v>
      </c>
    </row>
    <row r="157" spans="1:9" ht="39.75" customHeight="1">
      <c r="A157" s="10">
        <v>146</v>
      </c>
      <c r="B157" s="16" t="s">
        <v>76</v>
      </c>
      <c r="C157" s="17">
        <v>805</v>
      </c>
      <c r="D157" s="18" t="s">
        <v>348</v>
      </c>
      <c r="E157" s="33">
        <v>140080790</v>
      </c>
      <c r="F157" s="18" t="s">
        <v>77</v>
      </c>
      <c r="G157" s="48">
        <v>46793.99</v>
      </c>
      <c r="H157" s="48">
        <v>0</v>
      </c>
      <c r="I157" s="48">
        <v>0</v>
      </c>
    </row>
    <row r="158" spans="1:9" ht="138.75" customHeight="1">
      <c r="A158" s="10">
        <v>150</v>
      </c>
      <c r="B158" s="78" t="s">
        <v>311</v>
      </c>
      <c r="C158" s="17">
        <v>805</v>
      </c>
      <c r="D158" s="18" t="s">
        <v>208</v>
      </c>
      <c r="E158" s="33">
        <v>8110082090</v>
      </c>
      <c r="F158" s="18" t="s">
        <v>227</v>
      </c>
      <c r="G158" s="48">
        <f aca="true" t="shared" si="23" ref="G158:I159">G159</f>
        <v>26404</v>
      </c>
      <c r="H158" s="48">
        <f t="shared" si="23"/>
        <v>26404</v>
      </c>
      <c r="I158" s="48">
        <f t="shared" si="23"/>
        <v>26404</v>
      </c>
    </row>
    <row r="159" spans="1:9" ht="13.5" customHeight="1">
      <c r="A159" s="10">
        <v>151</v>
      </c>
      <c r="B159" s="68" t="s">
        <v>232</v>
      </c>
      <c r="C159" s="17">
        <v>805</v>
      </c>
      <c r="D159" s="18" t="s">
        <v>208</v>
      </c>
      <c r="E159" s="33">
        <v>8110082090</v>
      </c>
      <c r="F159" s="18" t="s">
        <v>85</v>
      </c>
      <c r="G159" s="48">
        <f t="shared" si="23"/>
        <v>26404</v>
      </c>
      <c r="H159" s="48">
        <f t="shared" si="23"/>
        <v>26404</v>
      </c>
      <c r="I159" s="48">
        <f t="shared" si="23"/>
        <v>26404</v>
      </c>
    </row>
    <row r="160" spans="1:9" ht="12.75" customHeight="1">
      <c r="A160" s="10">
        <v>152</v>
      </c>
      <c r="B160" s="68" t="s">
        <v>191</v>
      </c>
      <c r="C160" s="17">
        <v>805</v>
      </c>
      <c r="D160" s="18" t="s">
        <v>208</v>
      </c>
      <c r="E160" s="33">
        <v>8110082090</v>
      </c>
      <c r="F160" s="18" t="s">
        <v>84</v>
      </c>
      <c r="G160" s="48">
        <v>26404</v>
      </c>
      <c r="H160" s="48">
        <v>26404</v>
      </c>
      <c r="I160" s="48">
        <v>26404</v>
      </c>
    </row>
    <row r="161" spans="1:9" ht="15" customHeight="1">
      <c r="A161" s="10">
        <v>153</v>
      </c>
      <c r="B161" s="9" t="s">
        <v>26</v>
      </c>
      <c r="C161" s="10"/>
      <c r="D161" s="14"/>
      <c r="E161" s="10"/>
      <c r="F161" s="14"/>
      <c r="G161" s="57">
        <v>0</v>
      </c>
      <c r="H161" s="57">
        <v>227950</v>
      </c>
      <c r="I161" s="57">
        <v>437905</v>
      </c>
    </row>
    <row r="162" spans="1:9" ht="13.5">
      <c r="A162" s="135"/>
      <c r="B162" s="136"/>
      <c r="C162" s="10"/>
      <c r="D162" s="15"/>
      <c r="E162" s="10"/>
      <c r="F162" s="10"/>
      <c r="G162" s="48">
        <f>G12</f>
        <v>17104122.249999996</v>
      </c>
      <c r="H162" s="48">
        <f>H12</f>
        <v>9341850</v>
      </c>
      <c r="I162" s="48">
        <f>I12</f>
        <v>9196011</v>
      </c>
    </row>
    <row r="163" ht="13.5">
      <c r="G163" s="104"/>
    </row>
  </sheetData>
  <sheetProtection/>
  <mergeCells count="16">
    <mergeCell ref="A162:B162"/>
    <mergeCell ref="A8:A10"/>
    <mergeCell ref="C8:C10"/>
    <mergeCell ref="E8:E10"/>
    <mergeCell ref="D8:D10"/>
    <mergeCell ref="B8:B10"/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L144" sqref="L144"/>
    </sheetView>
  </sheetViews>
  <sheetFormatPr defaultColWidth="9.00390625" defaultRowHeight="12.75"/>
  <cols>
    <col min="1" max="1" width="4.375" style="56" customWidth="1"/>
    <col min="2" max="2" width="34.125" style="56" customWidth="1"/>
    <col min="3" max="3" width="12.75390625" style="56" bestFit="1" customWidth="1"/>
    <col min="4" max="5" width="5.625" style="56" customWidth="1"/>
    <col min="6" max="6" width="12.75390625" style="56" customWidth="1"/>
    <col min="7" max="7" width="12.00390625" style="56" customWidth="1"/>
    <col min="8" max="8" width="11.625" style="56" customWidth="1"/>
    <col min="9" max="9" width="9.00390625" style="98" customWidth="1"/>
  </cols>
  <sheetData>
    <row r="1" spans="1:8" ht="12.75">
      <c r="A1" s="126" t="s">
        <v>436</v>
      </c>
      <c r="B1" s="126"/>
      <c r="C1" s="126"/>
      <c r="D1" s="126"/>
      <c r="E1" s="126"/>
      <c r="F1" s="126"/>
      <c r="G1" s="126"/>
      <c r="H1" s="126"/>
    </row>
    <row r="2" spans="1:8" ht="13.5">
      <c r="A2" s="137" t="s">
        <v>105</v>
      </c>
      <c r="B2" s="137"/>
      <c r="C2" s="137"/>
      <c r="D2" s="137"/>
      <c r="E2" s="137"/>
      <c r="F2" s="137"/>
      <c r="G2" s="137"/>
      <c r="H2" s="137"/>
    </row>
    <row r="3" spans="1:8" ht="13.5">
      <c r="A3" s="137" t="s">
        <v>353</v>
      </c>
      <c r="B3" s="137"/>
      <c r="C3" s="137"/>
      <c r="D3" s="137"/>
      <c r="E3" s="137"/>
      <c r="F3" s="137"/>
      <c r="G3" s="137"/>
      <c r="H3" s="137"/>
    </row>
    <row r="4" ht="13.5">
      <c r="A4" s="52"/>
    </row>
    <row r="5" spans="1:8" ht="33" customHeight="1">
      <c r="A5" s="139" t="s">
        <v>275</v>
      </c>
      <c r="B5" s="139"/>
      <c r="C5" s="139"/>
      <c r="D5" s="139"/>
      <c r="E5" s="139"/>
      <c r="F5" s="139"/>
      <c r="G5" s="139"/>
      <c r="H5" s="139"/>
    </row>
    <row r="6" spans="1:8" ht="28.5" customHeight="1">
      <c r="A6" s="139"/>
      <c r="B6" s="139"/>
      <c r="C6" s="139"/>
      <c r="D6" s="139"/>
      <c r="E6" s="139"/>
      <c r="F6" s="139"/>
      <c r="G6" s="139"/>
      <c r="H6" s="139"/>
    </row>
    <row r="7" spans="1:8" ht="15.75" customHeight="1">
      <c r="A7" s="138" t="s">
        <v>50</v>
      </c>
      <c r="B7" s="138"/>
      <c r="C7" s="138"/>
      <c r="D7" s="138"/>
      <c r="E7" s="138"/>
      <c r="F7" s="138"/>
      <c r="G7" s="138"/>
      <c r="H7" s="138"/>
    </row>
    <row r="8" spans="1:8" ht="12.75" customHeight="1">
      <c r="A8" s="143" t="s">
        <v>171</v>
      </c>
      <c r="B8" s="120" t="s">
        <v>16</v>
      </c>
      <c r="C8" s="143" t="s">
        <v>17</v>
      </c>
      <c r="D8" s="143" t="s">
        <v>18</v>
      </c>
      <c r="E8" s="142" t="s">
        <v>192</v>
      </c>
      <c r="F8" s="120" t="s">
        <v>276</v>
      </c>
      <c r="G8" s="120" t="s">
        <v>259</v>
      </c>
      <c r="H8" s="120" t="s">
        <v>271</v>
      </c>
    </row>
    <row r="9" spans="1:8" ht="12.75" customHeight="1">
      <c r="A9" s="143"/>
      <c r="B9" s="120"/>
      <c r="C9" s="143"/>
      <c r="D9" s="143"/>
      <c r="E9" s="142"/>
      <c r="F9" s="141"/>
      <c r="G9" s="141"/>
      <c r="H9" s="141"/>
    </row>
    <row r="10" spans="1:8" ht="33" customHeight="1">
      <c r="A10" s="143"/>
      <c r="B10" s="120"/>
      <c r="C10" s="143"/>
      <c r="D10" s="143"/>
      <c r="E10" s="142"/>
      <c r="F10" s="141"/>
      <c r="G10" s="141"/>
      <c r="H10" s="141"/>
    </row>
    <row r="11" spans="1:8" ht="13.5">
      <c r="A11" s="74"/>
      <c r="B11" s="74">
        <v>1</v>
      </c>
      <c r="C11" s="74">
        <v>2</v>
      </c>
      <c r="D11" s="74">
        <v>3</v>
      </c>
      <c r="E11" s="74">
        <v>4</v>
      </c>
      <c r="F11" s="108">
        <v>5</v>
      </c>
      <c r="G11" s="108">
        <v>6</v>
      </c>
      <c r="H11" s="108">
        <v>7</v>
      </c>
    </row>
    <row r="12" spans="1:8" ht="66.75" customHeight="1">
      <c r="A12" s="74">
        <v>1</v>
      </c>
      <c r="B12" s="75" t="s">
        <v>152</v>
      </c>
      <c r="C12" s="51">
        <v>100000000</v>
      </c>
      <c r="D12" s="74"/>
      <c r="E12" s="50"/>
      <c r="F12" s="49">
        <f>F13+F55+F99+F111</f>
        <v>12366967.78</v>
      </c>
      <c r="G12" s="49">
        <f>G13+G55+G99+G111</f>
        <v>2390583</v>
      </c>
      <c r="H12" s="49">
        <f>H13+H55+H99+H111</f>
        <v>2252011</v>
      </c>
    </row>
    <row r="13" spans="1:8" s="98" customFormat="1" ht="30" customHeight="1">
      <c r="A13" s="95">
        <v>2</v>
      </c>
      <c r="B13" s="96" t="s">
        <v>139</v>
      </c>
      <c r="C13" s="51">
        <v>110000000</v>
      </c>
      <c r="D13" s="95"/>
      <c r="E13" s="50"/>
      <c r="F13" s="49">
        <f>F14+F50</f>
        <v>2223585.3</v>
      </c>
      <c r="G13" s="49">
        <f>G14+G50</f>
        <v>1327740</v>
      </c>
      <c r="H13" s="49">
        <f>H14+H50</f>
        <v>1340660</v>
      </c>
    </row>
    <row r="14" spans="1:8" ht="102" customHeight="1">
      <c r="A14" s="74">
        <v>3</v>
      </c>
      <c r="B14" s="75" t="s">
        <v>162</v>
      </c>
      <c r="C14" s="51">
        <f>C15</f>
        <v>110081010</v>
      </c>
      <c r="D14" s="74"/>
      <c r="E14" s="50"/>
      <c r="F14" s="49">
        <f>F15+F21+F25+F30+F35+F40+F45+F19</f>
        <v>1577461.91</v>
      </c>
      <c r="G14" s="49">
        <f>G15+G21+G25+G30+G35</f>
        <v>1327740</v>
      </c>
      <c r="H14" s="49">
        <f>H15+H21+H25+H30+H35</f>
        <v>1340660</v>
      </c>
    </row>
    <row r="15" spans="1:8" ht="78.75" customHeight="1">
      <c r="A15" s="74">
        <v>4</v>
      </c>
      <c r="B15" s="75" t="s">
        <v>36</v>
      </c>
      <c r="C15" s="51">
        <v>110081010</v>
      </c>
      <c r="D15" s="74">
        <v>100</v>
      </c>
      <c r="E15" s="50"/>
      <c r="F15" s="49">
        <f aca="true" t="shared" si="0" ref="F15:H17">F16</f>
        <v>503097.03</v>
      </c>
      <c r="G15" s="49">
        <f t="shared" si="0"/>
        <v>559609</v>
      </c>
      <c r="H15" s="49">
        <f t="shared" si="0"/>
        <v>559609</v>
      </c>
    </row>
    <row r="16" spans="1:8" ht="27" customHeight="1">
      <c r="A16" s="74">
        <v>5</v>
      </c>
      <c r="B16" s="75" t="s">
        <v>57</v>
      </c>
      <c r="C16" s="51">
        <v>110081010</v>
      </c>
      <c r="D16" s="74">
        <v>120</v>
      </c>
      <c r="E16" s="50"/>
      <c r="F16" s="49">
        <f t="shared" si="0"/>
        <v>503097.03</v>
      </c>
      <c r="G16" s="49">
        <f t="shared" si="0"/>
        <v>559609</v>
      </c>
      <c r="H16" s="49">
        <f t="shared" si="0"/>
        <v>559609</v>
      </c>
    </row>
    <row r="17" spans="1:8" ht="16.5" customHeight="1">
      <c r="A17" s="74">
        <v>6</v>
      </c>
      <c r="B17" s="75" t="s">
        <v>193</v>
      </c>
      <c r="C17" s="51">
        <v>110081010</v>
      </c>
      <c r="D17" s="74">
        <v>120</v>
      </c>
      <c r="E17" s="50" t="s">
        <v>7</v>
      </c>
      <c r="F17" s="49">
        <f t="shared" si="0"/>
        <v>503097.03</v>
      </c>
      <c r="G17" s="49">
        <f t="shared" si="0"/>
        <v>559609</v>
      </c>
      <c r="H17" s="49">
        <f t="shared" si="0"/>
        <v>559609</v>
      </c>
    </row>
    <row r="18" spans="1:8" ht="19.5" customHeight="1">
      <c r="A18" s="74">
        <v>7</v>
      </c>
      <c r="B18" s="75" t="s">
        <v>202</v>
      </c>
      <c r="C18" s="51">
        <v>110081010</v>
      </c>
      <c r="D18" s="74">
        <v>120</v>
      </c>
      <c r="E18" s="50" t="s">
        <v>201</v>
      </c>
      <c r="F18" s="49">
        <f>'прил 4 ведом'!G44</f>
        <v>503097.03</v>
      </c>
      <c r="G18" s="49">
        <f>'прил 4 ведом'!H44</f>
        <v>559609</v>
      </c>
      <c r="H18" s="49">
        <f>'прил 4 ведом'!I44</f>
        <v>559609</v>
      </c>
    </row>
    <row r="19" spans="1:8" ht="19.5" customHeight="1">
      <c r="A19" s="108">
        <v>8</v>
      </c>
      <c r="B19" s="110" t="s">
        <v>74</v>
      </c>
      <c r="C19" s="51">
        <v>110081010</v>
      </c>
      <c r="D19" s="108">
        <v>200</v>
      </c>
      <c r="E19" s="50" t="s">
        <v>201</v>
      </c>
      <c r="F19" s="49">
        <v>52029.66</v>
      </c>
      <c r="G19" s="49">
        <v>0</v>
      </c>
      <c r="H19" s="49">
        <v>0</v>
      </c>
    </row>
    <row r="20" spans="1:8" ht="48.75" customHeight="1">
      <c r="A20" s="108">
        <v>9</v>
      </c>
      <c r="B20" s="110" t="str">
        <f>B22</f>
        <v>Иные закупки товаров, работ и услуг для обеспечения государственных (муниципальных) нужд</v>
      </c>
      <c r="C20" s="51">
        <v>110081010</v>
      </c>
      <c r="D20" s="108">
        <v>240</v>
      </c>
      <c r="E20" s="50" t="s">
        <v>201</v>
      </c>
      <c r="F20" s="49">
        <v>52029.66</v>
      </c>
      <c r="G20" s="49">
        <v>0</v>
      </c>
      <c r="H20" s="49">
        <v>0</v>
      </c>
    </row>
    <row r="21" spans="1:8" ht="28.5" customHeight="1">
      <c r="A21" s="108">
        <v>10</v>
      </c>
      <c r="B21" s="75" t="s">
        <v>74</v>
      </c>
      <c r="C21" s="51">
        <v>110081010</v>
      </c>
      <c r="D21" s="74">
        <v>240</v>
      </c>
      <c r="E21" s="50"/>
      <c r="F21" s="49">
        <f aca="true" t="shared" si="1" ref="F21:H23">F22</f>
        <v>482764.83</v>
      </c>
      <c r="G21" s="49">
        <f t="shared" si="1"/>
        <v>563383</v>
      </c>
      <c r="H21" s="49">
        <f t="shared" si="1"/>
        <v>569203</v>
      </c>
    </row>
    <row r="22" spans="1:8" ht="45" customHeight="1">
      <c r="A22" s="108">
        <v>11</v>
      </c>
      <c r="B22" s="75" t="s">
        <v>76</v>
      </c>
      <c r="C22" s="51">
        <v>110081010</v>
      </c>
      <c r="D22" s="74">
        <v>240</v>
      </c>
      <c r="E22" s="50"/>
      <c r="F22" s="49">
        <f t="shared" si="1"/>
        <v>482764.83</v>
      </c>
      <c r="G22" s="49">
        <f t="shared" si="1"/>
        <v>563383</v>
      </c>
      <c r="H22" s="49">
        <f t="shared" si="1"/>
        <v>569203</v>
      </c>
    </row>
    <row r="23" spans="1:8" ht="17.25" customHeight="1">
      <c r="A23" s="108">
        <v>12</v>
      </c>
      <c r="B23" s="75" t="s">
        <v>3</v>
      </c>
      <c r="C23" s="51">
        <v>110081010</v>
      </c>
      <c r="D23" s="74">
        <v>240</v>
      </c>
      <c r="E23" s="50" t="s">
        <v>10</v>
      </c>
      <c r="F23" s="49">
        <f t="shared" si="1"/>
        <v>482764.83</v>
      </c>
      <c r="G23" s="49">
        <f t="shared" si="1"/>
        <v>563383</v>
      </c>
      <c r="H23" s="49">
        <f t="shared" si="1"/>
        <v>569203</v>
      </c>
    </row>
    <row r="24" spans="1:8" ht="15" customHeight="1">
      <c r="A24" s="108">
        <v>13</v>
      </c>
      <c r="B24" s="75" t="s">
        <v>4</v>
      </c>
      <c r="C24" s="51">
        <v>110081010</v>
      </c>
      <c r="D24" s="74">
        <v>240</v>
      </c>
      <c r="E24" s="50" t="s">
        <v>11</v>
      </c>
      <c r="F24" s="49">
        <v>482764.83</v>
      </c>
      <c r="G24" s="49">
        <f>'прил 4 ведом'!H112</f>
        <v>563383</v>
      </c>
      <c r="H24" s="49">
        <f>'прил 4 ведом'!I112</f>
        <v>569203</v>
      </c>
    </row>
    <row r="25" spans="1:8" ht="116.25" customHeight="1">
      <c r="A25" s="108">
        <v>14</v>
      </c>
      <c r="B25" s="75" t="s">
        <v>312</v>
      </c>
      <c r="C25" s="51">
        <v>110081040</v>
      </c>
      <c r="D25" s="74"/>
      <c r="E25" s="50"/>
      <c r="F25" s="49">
        <f aca="true" t="shared" si="2" ref="F25:H28">F26</f>
        <v>190500</v>
      </c>
      <c r="G25" s="49">
        <f t="shared" si="2"/>
        <v>32500</v>
      </c>
      <c r="H25" s="49">
        <f t="shared" si="2"/>
        <v>33800</v>
      </c>
    </row>
    <row r="26" spans="1:8" ht="30" customHeight="1">
      <c r="A26" s="108">
        <v>15</v>
      </c>
      <c r="B26" s="75" t="s">
        <v>74</v>
      </c>
      <c r="C26" s="51">
        <v>110081040</v>
      </c>
      <c r="D26" s="74">
        <v>200</v>
      </c>
      <c r="E26" s="50"/>
      <c r="F26" s="49">
        <f t="shared" si="2"/>
        <v>190500</v>
      </c>
      <c r="G26" s="49">
        <f t="shared" si="2"/>
        <v>32500</v>
      </c>
      <c r="H26" s="49">
        <f t="shared" si="2"/>
        <v>33800</v>
      </c>
    </row>
    <row r="27" spans="1:8" ht="42.75" customHeight="1">
      <c r="A27" s="108">
        <v>16</v>
      </c>
      <c r="B27" s="75" t="s">
        <v>76</v>
      </c>
      <c r="C27" s="51">
        <v>110081040</v>
      </c>
      <c r="D27" s="74">
        <v>240</v>
      </c>
      <c r="E27" s="50"/>
      <c r="F27" s="49">
        <f t="shared" si="2"/>
        <v>190500</v>
      </c>
      <c r="G27" s="49">
        <f t="shared" si="2"/>
        <v>32500</v>
      </c>
      <c r="H27" s="49">
        <f t="shared" si="2"/>
        <v>33800</v>
      </c>
    </row>
    <row r="28" spans="1:8" ht="17.25" customHeight="1">
      <c r="A28" s="108">
        <v>17</v>
      </c>
      <c r="B28" s="75" t="s">
        <v>3</v>
      </c>
      <c r="C28" s="51">
        <v>110081040</v>
      </c>
      <c r="D28" s="74">
        <v>240</v>
      </c>
      <c r="E28" s="50" t="s">
        <v>10</v>
      </c>
      <c r="F28" s="49">
        <f t="shared" si="2"/>
        <v>190500</v>
      </c>
      <c r="G28" s="49">
        <f t="shared" si="2"/>
        <v>32500</v>
      </c>
      <c r="H28" s="49">
        <f t="shared" si="2"/>
        <v>33800</v>
      </c>
    </row>
    <row r="29" spans="1:8" ht="16.5" customHeight="1">
      <c r="A29" s="108">
        <v>18</v>
      </c>
      <c r="B29" s="75" t="s">
        <v>4</v>
      </c>
      <c r="C29" s="51">
        <v>110081040</v>
      </c>
      <c r="D29" s="74">
        <v>240</v>
      </c>
      <c r="E29" s="50" t="s">
        <v>11</v>
      </c>
      <c r="F29" s="49">
        <f>'прил 4 ведом'!G113</f>
        <v>190500</v>
      </c>
      <c r="G29" s="49">
        <f>'прил 4 ведом'!H113</f>
        <v>32500</v>
      </c>
      <c r="H29" s="49">
        <f>'прил 4 ведом'!I113</f>
        <v>33800</v>
      </c>
    </row>
    <row r="30" spans="1:8" ht="129" customHeight="1">
      <c r="A30" s="108">
        <v>19</v>
      </c>
      <c r="B30" s="75" t="s">
        <v>163</v>
      </c>
      <c r="C30" s="51">
        <v>110081050</v>
      </c>
      <c r="D30" s="74"/>
      <c r="E30" s="50"/>
      <c r="F30" s="49">
        <f aca="true" t="shared" si="3" ref="F30:H33">F31</f>
        <v>240000</v>
      </c>
      <c r="G30" s="49">
        <f t="shared" si="3"/>
        <v>145600</v>
      </c>
      <c r="H30" s="49">
        <f t="shared" si="3"/>
        <v>151400</v>
      </c>
    </row>
    <row r="31" spans="1:8" ht="27.75" customHeight="1">
      <c r="A31" s="108">
        <v>20</v>
      </c>
      <c r="B31" s="75" t="s">
        <v>74</v>
      </c>
      <c r="C31" s="51">
        <v>110081050</v>
      </c>
      <c r="D31" s="74">
        <v>200</v>
      </c>
      <c r="E31" s="50"/>
      <c r="F31" s="49">
        <f t="shared" si="3"/>
        <v>240000</v>
      </c>
      <c r="G31" s="49">
        <f t="shared" si="3"/>
        <v>145600</v>
      </c>
      <c r="H31" s="49">
        <f t="shared" si="3"/>
        <v>151400</v>
      </c>
    </row>
    <row r="32" spans="1:8" ht="46.5" customHeight="1">
      <c r="A32" s="108">
        <v>21</v>
      </c>
      <c r="B32" s="75" t="s">
        <v>76</v>
      </c>
      <c r="C32" s="51">
        <v>110081050</v>
      </c>
      <c r="D32" s="74">
        <v>240</v>
      </c>
      <c r="E32" s="50"/>
      <c r="F32" s="49">
        <f t="shared" si="3"/>
        <v>240000</v>
      </c>
      <c r="G32" s="49">
        <f t="shared" si="3"/>
        <v>145600</v>
      </c>
      <c r="H32" s="49">
        <f t="shared" si="3"/>
        <v>151400</v>
      </c>
    </row>
    <row r="33" spans="1:8" ht="18" customHeight="1">
      <c r="A33" s="108">
        <v>22</v>
      </c>
      <c r="B33" s="75" t="s">
        <v>3</v>
      </c>
      <c r="C33" s="51">
        <v>110081050</v>
      </c>
      <c r="D33" s="74">
        <v>240</v>
      </c>
      <c r="E33" s="50" t="s">
        <v>10</v>
      </c>
      <c r="F33" s="49">
        <f t="shared" si="3"/>
        <v>240000</v>
      </c>
      <c r="G33" s="49">
        <f t="shared" si="3"/>
        <v>145600</v>
      </c>
      <c r="H33" s="49">
        <f t="shared" si="3"/>
        <v>151400</v>
      </c>
    </row>
    <row r="34" spans="1:8" ht="15.75" customHeight="1">
      <c r="A34" s="108">
        <v>23</v>
      </c>
      <c r="B34" s="75" t="s">
        <v>4</v>
      </c>
      <c r="C34" s="51">
        <v>110081050</v>
      </c>
      <c r="D34" s="74">
        <v>240</v>
      </c>
      <c r="E34" s="50" t="s">
        <v>11</v>
      </c>
      <c r="F34" s="49">
        <f>'прил 4 ведом'!G116</f>
        <v>240000</v>
      </c>
      <c r="G34" s="49">
        <f>'прил 4 ведом'!H116</f>
        <v>145600</v>
      </c>
      <c r="H34" s="49">
        <f>'прил 4 ведом'!I116</f>
        <v>151400</v>
      </c>
    </row>
    <row r="35" spans="1:8" ht="116.25" customHeight="1">
      <c r="A35" s="108">
        <v>24</v>
      </c>
      <c r="B35" s="75" t="s">
        <v>164</v>
      </c>
      <c r="C35" s="51">
        <v>110081060</v>
      </c>
      <c r="D35" s="74"/>
      <c r="E35" s="50"/>
      <c r="F35" s="49">
        <f aca="true" t="shared" si="4" ref="F35:H38">F36</f>
        <v>12070.39</v>
      </c>
      <c r="G35" s="49">
        <f t="shared" si="4"/>
        <v>26648</v>
      </c>
      <c r="H35" s="49">
        <f t="shared" si="4"/>
        <v>26648</v>
      </c>
    </row>
    <row r="36" spans="1:8" ht="88.5" customHeight="1">
      <c r="A36" s="108">
        <v>25</v>
      </c>
      <c r="B36" s="75" t="s">
        <v>36</v>
      </c>
      <c r="C36" s="51">
        <v>110081060</v>
      </c>
      <c r="D36" s="74">
        <v>100</v>
      </c>
      <c r="E36" s="50"/>
      <c r="F36" s="49">
        <f t="shared" si="4"/>
        <v>12070.39</v>
      </c>
      <c r="G36" s="49">
        <f t="shared" si="4"/>
        <v>26648</v>
      </c>
      <c r="H36" s="49">
        <f t="shared" si="4"/>
        <v>26648</v>
      </c>
    </row>
    <row r="37" spans="1:8" ht="15.75" customHeight="1">
      <c r="A37" s="108">
        <v>26</v>
      </c>
      <c r="B37" s="75" t="s">
        <v>57</v>
      </c>
      <c r="C37" s="51">
        <v>110081060</v>
      </c>
      <c r="D37" s="74">
        <v>120</v>
      </c>
      <c r="E37" s="50"/>
      <c r="F37" s="49">
        <f t="shared" si="4"/>
        <v>12070.39</v>
      </c>
      <c r="G37" s="49">
        <f t="shared" si="4"/>
        <v>26648</v>
      </c>
      <c r="H37" s="49">
        <f t="shared" si="4"/>
        <v>26648</v>
      </c>
    </row>
    <row r="38" spans="1:8" ht="15.75" customHeight="1">
      <c r="A38" s="108">
        <v>27</v>
      </c>
      <c r="B38" s="75" t="s">
        <v>193</v>
      </c>
      <c r="C38" s="51">
        <v>110081060</v>
      </c>
      <c r="D38" s="74">
        <v>120</v>
      </c>
      <c r="E38" s="50" t="s">
        <v>7</v>
      </c>
      <c r="F38" s="49">
        <f t="shared" si="4"/>
        <v>12070.39</v>
      </c>
      <c r="G38" s="49">
        <f t="shared" si="4"/>
        <v>26648</v>
      </c>
      <c r="H38" s="49">
        <f t="shared" si="4"/>
        <v>26648</v>
      </c>
    </row>
    <row r="39" spans="1:8" ht="15.75" customHeight="1">
      <c r="A39" s="108">
        <v>28</v>
      </c>
      <c r="B39" s="75" t="s">
        <v>202</v>
      </c>
      <c r="C39" s="51">
        <v>110081060</v>
      </c>
      <c r="D39" s="74">
        <v>120</v>
      </c>
      <c r="E39" s="50" t="s">
        <v>201</v>
      </c>
      <c r="F39" s="49">
        <f>'прил 4 ведом'!G47</f>
        <v>12070.39</v>
      </c>
      <c r="G39" s="49">
        <f>'прил 4 ведом'!H47</f>
        <v>26648</v>
      </c>
      <c r="H39" s="49">
        <f>'прил 4 ведом'!I47</f>
        <v>26648</v>
      </c>
    </row>
    <row r="40" spans="1:8" ht="126" customHeight="1">
      <c r="A40" s="108">
        <v>29</v>
      </c>
      <c r="B40" s="53" t="s">
        <v>303</v>
      </c>
      <c r="C40" s="51" t="str">
        <f>C41</f>
        <v>01100L2990</v>
      </c>
      <c r="D40" s="74"/>
      <c r="E40" s="50"/>
      <c r="F40" s="49">
        <f>F41</f>
        <v>84000</v>
      </c>
      <c r="G40" s="49">
        <v>0</v>
      </c>
      <c r="H40" s="49">
        <v>0</v>
      </c>
    </row>
    <row r="41" spans="1:8" ht="42.75" customHeight="1">
      <c r="A41" s="108">
        <v>30</v>
      </c>
      <c r="B41" s="75" t="str">
        <f>B31</f>
        <v>Закупки товаров, работ и услуг для государственных (муниципальных) нужд</v>
      </c>
      <c r="C41" s="51" t="str">
        <f>C42</f>
        <v>01100L2990</v>
      </c>
      <c r="D41" s="74">
        <v>200</v>
      </c>
      <c r="E41" s="50"/>
      <c r="F41" s="49">
        <f>F42</f>
        <v>84000</v>
      </c>
      <c r="G41" s="49">
        <v>0</v>
      </c>
      <c r="H41" s="49">
        <v>0</v>
      </c>
    </row>
    <row r="42" spans="1:8" ht="44.25" customHeight="1">
      <c r="A42" s="108">
        <v>31</v>
      </c>
      <c r="B42" s="75" t="str">
        <f>B32</f>
        <v>Иные закупки товаров, работ и услуг для обеспечения государственных (муниципальных) нужд</v>
      </c>
      <c r="C42" s="51" t="str">
        <f>C43</f>
        <v>01100L2990</v>
      </c>
      <c r="D42" s="74">
        <v>200</v>
      </c>
      <c r="E42" s="50"/>
      <c r="F42" s="49">
        <f>F43</f>
        <v>84000</v>
      </c>
      <c r="G42" s="49">
        <v>0</v>
      </c>
      <c r="H42" s="49">
        <v>0</v>
      </c>
    </row>
    <row r="43" spans="1:8" ht="18.75" customHeight="1">
      <c r="A43" s="108">
        <v>32</v>
      </c>
      <c r="B43" s="75" t="str">
        <f>B33</f>
        <v>Жилищно-коммунальное хозяйство</v>
      </c>
      <c r="C43" s="51" t="str">
        <f>C44</f>
        <v>01100L2990</v>
      </c>
      <c r="D43" s="74">
        <v>200</v>
      </c>
      <c r="E43" s="50" t="s">
        <v>11</v>
      </c>
      <c r="F43" s="49">
        <f>F44</f>
        <v>84000</v>
      </c>
      <c r="G43" s="49">
        <v>0</v>
      </c>
      <c r="H43" s="49">
        <v>0</v>
      </c>
    </row>
    <row r="44" spans="1:8" ht="18.75" customHeight="1">
      <c r="A44" s="108">
        <v>33</v>
      </c>
      <c r="B44" s="75" t="str">
        <f>B34</f>
        <v>Благоустройство</v>
      </c>
      <c r="C44" s="51" t="s">
        <v>277</v>
      </c>
      <c r="D44" s="74">
        <v>240</v>
      </c>
      <c r="E44" s="50" t="s">
        <v>11</v>
      </c>
      <c r="F44" s="49">
        <v>84000</v>
      </c>
      <c r="G44" s="49">
        <v>0</v>
      </c>
      <c r="H44" s="49">
        <v>0</v>
      </c>
    </row>
    <row r="45" spans="1:8" ht="125.25" customHeight="1">
      <c r="A45" s="108">
        <v>34</v>
      </c>
      <c r="B45" s="53" t="s">
        <v>322</v>
      </c>
      <c r="C45" s="51" t="str">
        <f>C46</f>
        <v>01100L2990</v>
      </c>
      <c r="D45" s="88"/>
      <c r="E45" s="50"/>
      <c r="F45" s="49">
        <v>13000</v>
      </c>
      <c r="G45" s="49">
        <v>0</v>
      </c>
      <c r="H45" s="49">
        <v>0</v>
      </c>
    </row>
    <row r="46" spans="1:8" ht="33.75" customHeight="1">
      <c r="A46" s="108">
        <v>35</v>
      </c>
      <c r="B46" s="53" t="str">
        <f>B41</f>
        <v>Закупки товаров, работ и услуг для государственных (муниципальных) нужд</v>
      </c>
      <c r="C46" s="51" t="str">
        <f>C47</f>
        <v>01100L2990</v>
      </c>
      <c r="D46" s="88"/>
      <c r="E46" s="50"/>
      <c r="F46" s="49">
        <v>13000</v>
      </c>
      <c r="G46" s="49">
        <v>0</v>
      </c>
      <c r="H46" s="49">
        <v>0</v>
      </c>
    </row>
    <row r="47" spans="1:8" ht="43.5" customHeight="1">
      <c r="A47" s="108">
        <v>36</v>
      </c>
      <c r="B47" s="53" t="str">
        <f>B42</f>
        <v>Иные закупки товаров, работ и услуг для обеспечения государственных (муниципальных) нужд</v>
      </c>
      <c r="C47" s="51" t="str">
        <f>C48</f>
        <v>01100L2990</v>
      </c>
      <c r="D47" s="88">
        <v>200</v>
      </c>
      <c r="E47" s="50"/>
      <c r="F47" s="49">
        <v>13000</v>
      </c>
      <c r="G47" s="49">
        <v>0</v>
      </c>
      <c r="H47" s="49">
        <v>0</v>
      </c>
    </row>
    <row r="48" spans="1:8" ht="23.25" customHeight="1">
      <c r="A48" s="108">
        <v>37</v>
      </c>
      <c r="B48" s="53" t="str">
        <f>B43</f>
        <v>Жилищно-коммунальное хозяйство</v>
      </c>
      <c r="C48" s="51" t="str">
        <f>C49</f>
        <v>01100L2990</v>
      </c>
      <c r="D48" s="88">
        <v>200</v>
      </c>
      <c r="E48" s="50" t="s">
        <v>11</v>
      </c>
      <c r="F48" s="49">
        <v>13000</v>
      </c>
      <c r="G48" s="49">
        <v>0</v>
      </c>
      <c r="H48" s="49">
        <v>0</v>
      </c>
    </row>
    <row r="49" spans="1:8" ht="23.25" customHeight="1">
      <c r="A49" s="108">
        <v>38</v>
      </c>
      <c r="B49" s="53" t="str">
        <f>B44</f>
        <v>Благоустройство</v>
      </c>
      <c r="C49" s="51" t="s">
        <v>277</v>
      </c>
      <c r="D49" s="88">
        <v>240</v>
      </c>
      <c r="E49" s="50" t="s">
        <v>11</v>
      </c>
      <c r="F49" s="49">
        <v>13000</v>
      </c>
      <c r="G49" s="49">
        <v>0</v>
      </c>
      <c r="H49" s="49">
        <v>0</v>
      </c>
    </row>
    <row r="50" spans="1:8" ht="154.5" customHeight="1">
      <c r="A50" s="108">
        <v>39</v>
      </c>
      <c r="B50" s="53" t="str">
        <f>'прил 4 ведом'!B125</f>
        <v>Расходы на реализацию мероприятий, направленных на обустройство памятника ВОВ с.Галанино Казачинского района Красноярского края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v>
      </c>
      <c r="C50" s="51" t="str">
        <f>C51</f>
        <v>01100S7410</v>
      </c>
      <c r="D50" s="93"/>
      <c r="E50" s="50"/>
      <c r="F50" s="49">
        <f>F51</f>
        <v>646123.39</v>
      </c>
      <c r="G50" s="49">
        <v>0</v>
      </c>
      <c r="H50" s="49">
        <v>0</v>
      </c>
    </row>
    <row r="51" spans="1:8" ht="40.5" customHeight="1">
      <c r="A51" s="108">
        <v>40</v>
      </c>
      <c r="B51" s="53" t="str">
        <f>B46</f>
        <v>Закупки товаров, работ и услуг для государственных (муниципальных) нужд</v>
      </c>
      <c r="C51" s="51" t="str">
        <f>C52</f>
        <v>01100S7410</v>
      </c>
      <c r="D51" s="93"/>
      <c r="E51" s="50"/>
      <c r="F51" s="49">
        <f>F52</f>
        <v>646123.39</v>
      </c>
      <c r="G51" s="49">
        <v>0</v>
      </c>
      <c r="H51" s="49">
        <v>0</v>
      </c>
    </row>
    <row r="52" spans="1:8" ht="45" customHeight="1">
      <c r="A52" s="108">
        <v>41</v>
      </c>
      <c r="B52" s="53" t="str">
        <f>B47</f>
        <v>Иные закупки товаров, работ и услуг для обеспечения государственных (муниципальных) нужд</v>
      </c>
      <c r="C52" s="51" t="str">
        <f>C53</f>
        <v>01100S7410</v>
      </c>
      <c r="D52" s="93"/>
      <c r="E52" s="50"/>
      <c r="F52" s="49">
        <f>F53</f>
        <v>646123.39</v>
      </c>
      <c r="G52" s="49">
        <v>0</v>
      </c>
      <c r="H52" s="49">
        <v>0</v>
      </c>
    </row>
    <row r="53" spans="1:8" ht="23.25" customHeight="1">
      <c r="A53" s="108">
        <v>42</v>
      </c>
      <c r="B53" s="53" t="str">
        <f>B48</f>
        <v>Жилищно-коммунальное хозяйство</v>
      </c>
      <c r="C53" s="51" t="str">
        <f>C54</f>
        <v>01100S7410</v>
      </c>
      <c r="D53" s="93">
        <v>200</v>
      </c>
      <c r="E53" s="50" t="s">
        <v>11</v>
      </c>
      <c r="F53" s="49">
        <f>F54</f>
        <v>646123.39</v>
      </c>
      <c r="G53" s="49">
        <v>0</v>
      </c>
      <c r="H53" s="49">
        <v>0</v>
      </c>
    </row>
    <row r="54" spans="1:8" ht="23.25" customHeight="1">
      <c r="A54" s="108">
        <v>43</v>
      </c>
      <c r="B54" s="53" t="str">
        <f>B49</f>
        <v>Благоустройство</v>
      </c>
      <c r="C54" s="51" t="s">
        <v>344</v>
      </c>
      <c r="D54" s="93">
        <v>240</v>
      </c>
      <c r="E54" s="50" t="s">
        <v>11</v>
      </c>
      <c r="F54" s="49">
        <v>646123.39</v>
      </c>
      <c r="G54" s="49">
        <v>0</v>
      </c>
      <c r="H54" s="49">
        <v>0</v>
      </c>
    </row>
    <row r="55" spans="1:8" s="98" customFormat="1" ht="39" customHeight="1">
      <c r="A55" s="108">
        <v>44</v>
      </c>
      <c r="B55" s="96" t="s">
        <v>140</v>
      </c>
      <c r="C55" s="51">
        <v>120000000</v>
      </c>
      <c r="D55" s="95"/>
      <c r="E55" s="50"/>
      <c r="F55" s="49">
        <f>F89+F94+F61+F64+F67+F70+F73+F76+F79+F84</f>
        <v>8176038.3</v>
      </c>
      <c r="G55" s="49">
        <f>G89+G94+G61+G64+G67+G70+G73+G76+G79+G84</f>
        <v>851356</v>
      </c>
      <c r="H55" s="49">
        <f>H89+H94+H61+H64+H67+H70+H73+H76+H79+H84</f>
        <v>697701</v>
      </c>
    </row>
    <row r="56" spans="1:8" ht="156.75" customHeight="1" hidden="1">
      <c r="A56" s="108">
        <v>45</v>
      </c>
      <c r="B56" s="76" t="s">
        <v>233</v>
      </c>
      <c r="C56" s="51">
        <v>120073930</v>
      </c>
      <c r="D56" s="74"/>
      <c r="E56" s="50"/>
      <c r="F56" s="49">
        <f aca="true" t="shared" si="5" ref="F56:H59">F57</f>
        <v>0</v>
      </c>
      <c r="G56" s="49">
        <f t="shared" si="5"/>
        <v>0</v>
      </c>
      <c r="H56" s="49">
        <f t="shared" si="5"/>
        <v>0</v>
      </c>
    </row>
    <row r="57" spans="1:8" ht="39" customHeight="1" hidden="1">
      <c r="A57" s="108">
        <v>46</v>
      </c>
      <c r="B57" s="77" t="s">
        <v>234</v>
      </c>
      <c r="C57" s="51">
        <v>120073930</v>
      </c>
      <c r="D57" s="74"/>
      <c r="E57" s="50"/>
      <c r="F57" s="49">
        <f t="shared" si="5"/>
        <v>0</v>
      </c>
      <c r="G57" s="49">
        <f t="shared" si="5"/>
        <v>0</v>
      </c>
      <c r="H57" s="49">
        <f t="shared" si="5"/>
        <v>0</v>
      </c>
    </row>
    <row r="58" spans="1:8" ht="39" customHeight="1" hidden="1">
      <c r="A58" s="108">
        <v>47</v>
      </c>
      <c r="B58" s="77" t="s">
        <v>235</v>
      </c>
      <c r="C58" s="51">
        <v>120073930</v>
      </c>
      <c r="D58" s="74"/>
      <c r="E58" s="50"/>
      <c r="F58" s="49">
        <f t="shared" si="5"/>
        <v>0</v>
      </c>
      <c r="G58" s="49">
        <f t="shared" si="5"/>
        <v>0</v>
      </c>
      <c r="H58" s="49">
        <f t="shared" si="5"/>
        <v>0</v>
      </c>
    </row>
    <row r="59" spans="1:8" ht="20.25" customHeight="1" hidden="1">
      <c r="A59" s="108">
        <v>48</v>
      </c>
      <c r="B59" s="75" t="s">
        <v>78</v>
      </c>
      <c r="C59" s="51">
        <v>120073930</v>
      </c>
      <c r="D59" s="74">
        <v>240</v>
      </c>
      <c r="E59" s="50" t="s">
        <v>80</v>
      </c>
      <c r="F59" s="49">
        <f t="shared" si="5"/>
        <v>0</v>
      </c>
      <c r="G59" s="49">
        <f t="shared" si="5"/>
        <v>0</v>
      </c>
      <c r="H59" s="49">
        <f t="shared" si="5"/>
        <v>0</v>
      </c>
    </row>
    <row r="60" spans="1:8" ht="18" customHeight="1" hidden="1">
      <c r="A60" s="108">
        <v>49</v>
      </c>
      <c r="B60" s="75" t="s">
        <v>66</v>
      </c>
      <c r="C60" s="51">
        <v>120073930</v>
      </c>
      <c r="D60" s="74">
        <v>240</v>
      </c>
      <c r="E60" s="50" t="s">
        <v>81</v>
      </c>
      <c r="F60" s="49">
        <v>0</v>
      </c>
      <c r="G60" s="49">
        <v>0</v>
      </c>
      <c r="H60" s="49">
        <v>0</v>
      </c>
    </row>
    <row r="61" spans="1:8" ht="201" customHeight="1">
      <c r="A61" s="108">
        <v>50</v>
      </c>
      <c r="B61" s="75" t="str">
        <f>'прил 4 ведом'!B82</f>
        <v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61" s="33" t="s">
        <v>285</v>
      </c>
      <c r="D61" s="74"/>
      <c r="E61" s="50" t="s">
        <v>81</v>
      </c>
      <c r="F61" s="48">
        <v>225595</v>
      </c>
      <c r="G61" s="48">
        <v>234621</v>
      </c>
      <c r="H61" s="48">
        <v>244008</v>
      </c>
    </row>
    <row r="62" spans="1:8" ht="35.25" customHeight="1">
      <c r="A62" s="108">
        <v>51</v>
      </c>
      <c r="B62" s="75" t="str">
        <f>B90</f>
        <v>Закупки товаров, работ и услуг для государственных (муниципальных) нужд</v>
      </c>
      <c r="C62" s="33" t="s">
        <v>285</v>
      </c>
      <c r="D62" s="74">
        <v>200</v>
      </c>
      <c r="E62" s="50" t="s">
        <v>81</v>
      </c>
      <c r="F62" s="48">
        <v>225595</v>
      </c>
      <c r="G62" s="48">
        <v>234621</v>
      </c>
      <c r="H62" s="48">
        <v>244008</v>
      </c>
    </row>
    <row r="63" spans="1:8" ht="48.75" customHeight="1">
      <c r="A63" s="108">
        <v>52</v>
      </c>
      <c r="B63" s="75" t="str">
        <f>B91</f>
        <v>Иные закупки товаров, работ и услуг для обеспечения государственных (муниципальных) нужд</v>
      </c>
      <c r="C63" s="33" t="s">
        <v>285</v>
      </c>
      <c r="D63" s="74">
        <v>240</v>
      </c>
      <c r="E63" s="50" t="s">
        <v>81</v>
      </c>
      <c r="F63" s="48">
        <v>225595</v>
      </c>
      <c r="G63" s="48">
        <v>234621</v>
      </c>
      <c r="H63" s="48">
        <v>244008</v>
      </c>
    </row>
    <row r="64" spans="1:8" ht="193.5" customHeight="1">
      <c r="A64" s="108">
        <v>53</v>
      </c>
      <c r="B64" s="75" t="str">
        <f>'прил 4 ведом'!B85</f>
        <v>Софинансирование 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64" s="33" t="s">
        <v>285</v>
      </c>
      <c r="D64" s="74"/>
      <c r="E64" s="50" t="s">
        <v>81</v>
      </c>
      <c r="F64" s="48">
        <v>2256</v>
      </c>
      <c r="G64" s="48">
        <v>2347</v>
      </c>
      <c r="H64" s="48">
        <v>2441</v>
      </c>
    </row>
    <row r="65" spans="1:8" ht="36.75" customHeight="1">
      <c r="A65" s="108">
        <v>54</v>
      </c>
      <c r="B65" s="75" t="str">
        <f>B62</f>
        <v>Закупки товаров, работ и услуг для государственных (муниципальных) нужд</v>
      </c>
      <c r="C65" s="33" t="s">
        <v>285</v>
      </c>
      <c r="D65" s="74">
        <v>200</v>
      </c>
      <c r="E65" s="50" t="s">
        <v>81</v>
      </c>
      <c r="F65" s="48">
        <v>2256</v>
      </c>
      <c r="G65" s="48">
        <v>2347</v>
      </c>
      <c r="H65" s="48">
        <v>2441</v>
      </c>
    </row>
    <row r="66" spans="1:8" ht="49.5" customHeight="1">
      <c r="A66" s="108">
        <v>55</v>
      </c>
      <c r="B66" s="75" t="str">
        <f>B63</f>
        <v>Иные закупки товаров, работ и услуг для обеспечения государственных (муниципальных) нужд</v>
      </c>
      <c r="C66" s="33" t="s">
        <v>285</v>
      </c>
      <c r="D66" s="74">
        <v>240</v>
      </c>
      <c r="E66" s="50" t="s">
        <v>81</v>
      </c>
      <c r="F66" s="48">
        <v>2256</v>
      </c>
      <c r="G66" s="48">
        <v>2347</v>
      </c>
      <c r="H66" s="48">
        <v>2441</v>
      </c>
    </row>
    <row r="67" spans="1:8" ht="144.75" customHeight="1">
      <c r="A67" s="108">
        <v>56</v>
      </c>
      <c r="B67" s="78" t="s">
        <v>288</v>
      </c>
      <c r="C67" s="33" t="s">
        <v>289</v>
      </c>
      <c r="D67" s="74"/>
      <c r="E67" s="50" t="s">
        <v>81</v>
      </c>
      <c r="F67" s="48">
        <f>F68</f>
        <v>2507523.5</v>
      </c>
      <c r="G67" s="48">
        <v>0</v>
      </c>
      <c r="H67" s="48">
        <v>80</v>
      </c>
    </row>
    <row r="68" spans="1:8" ht="33.75" customHeight="1">
      <c r="A68" s="108">
        <v>57</v>
      </c>
      <c r="B68" s="75" t="str">
        <f>B65</f>
        <v>Закупки товаров, работ и услуг для государственных (муниципальных) нужд</v>
      </c>
      <c r="C68" s="33" t="s">
        <v>289</v>
      </c>
      <c r="D68" s="74">
        <v>200</v>
      </c>
      <c r="E68" s="50" t="s">
        <v>81</v>
      </c>
      <c r="F68" s="48">
        <f>F69</f>
        <v>2507523.5</v>
      </c>
      <c r="G68" s="48">
        <v>0</v>
      </c>
      <c r="H68" s="48">
        <v>80</v>
      </c>
    </row>
    <row r="69" spans="1:8" ht="51.75" customHeight="1">
      <c r="A69" s="108">
        <v>58</v>
      </c>
      <c r="B69" s="75" t="str">
        <f>B66</f>
        <v>Иные закупки товаров, работ и услуг для обеспечения государственных (муниципальных) нужд</v>
      </c>
      <c r="C69" s="33" t="s">
        <v>289</v>
      </c>
      <c r="D69" s="74">
        <v>240</v>
      </c>
      <c r="E69" s="50" t="s">
        <v>81</v>
      </c>
      <c r="F69" s="48">
        <f>'прил 4 ведом'!G90</f>
        <v>2507523.5</v>
      </c>
      <c r="G69" s="48">
        <v>0</v>
      </c>
      <c r="H69" s="48">
        <v>80</v>
      </c>
    </row>
    <row r="70" spans="1:8" ht="135.75" customHeight="1">
      <c r="A70" s="108">
        <v>59</v>
      </c>
      <c r="B70" s="75" t="str">
        <f>'прил 4 ведом'!B91</f>
        <v>Софинансирование расходов поселений на капитальный ремонт и ремонт автомобильных дорог общего пользования местного значения за счет средств  поселения 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v>
      </c>
      <c r="C70" s="33" t="s">
        <v>289</v>
      </c>
      <c r="D70" s="74"/>
      <c r="E70" s="50" t="s">
        <v>81</v>
      </c>
      <c r="F70" s="48">
        <f>F71</f>
        <v>25110.5</v>
      </c>
      <c r="G70" s="48">
        <v>0</v>
      </c>
      <c r="H70" s="48">
        <v>0</v>
      </c>
    </row>
    <row r="71" spans="1:8" ht="39.75" customHeight="1">
      <c r="A71" s="108">
        <v>60</v>
      </c>
      <c r="B71" s="75" t="str">
        <f>B68</f>
        <v>Закупки товаров, работ и услуг для государственных (муниципальных) нужд</v>
      </c>
      <c r="C71" s="33" t="s">
        <v>289</v>
      </c>
      <c r="D71" s="74">
        <v>200</v>
      </c>
      <c r="E71" s="50" t="s">
        <v>81</v>
      </c>
      <c r="F71" s="48">
        <f>F72</f>
        <v>25110.5</v>
      </c>
      <c r="G71" s="48">
        <v>0</v>
      </c>
      <c r="H71" s="48">
        <v>0</v>
      </c>
    </row>
    <row r="72" spans="1:8" ht="59.25" customHeight="1">
      <c r="A72" s="108">
        <v>61</v>
      </c>
      <c r="B72" s="75" t="str">
        <f>B69</f>
        <v>Иные закупки товаров, работ и услуг для обеспечения государственных (муниципальных) нужд</v>
      </c>
      <c r="C72" s="33" t="s">
        <v>289</v>
      </c>
      <c r="D72" s="74">
        <v>240</v>
      </c>
      <c r="E72" s="50" t="s">
        <v>81</v>
      </c>
      <c r="F72" s="48">
        <v>25110.5</v>
      </c>
      <c r="G72" s="48">
        <v>0</v>
      </c>
      <c r="H72" s="48">
        <v>0</v>
      </c>
    </row>
    <row r="73" spans="1:8" ht="150" customHeight="1">
      <c r="A73" s="108">
        <v>62</v>
      </c>
      <c r="B73" s="75" t="str">
        <f>'прил 4 ведом'!B94</f>
        <v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C73" s="33" t="str">
        <f>C74</f>
        <v>1200S4920</v>
      </c>
      <c r="D73" s="74"/>
      <c r="E73" s="50" t="s">
        <v>81</v>
      </c>
      <c r="F73" s="48">
        <v>0</v>
      </c>
      <c r="G73" s="48">
        <v>157260</v>
      </c>
      <c r="H73" s="48">
        <v>109509</v>
      </c>
    </row>
    <row r="74" spans="1:8" ht="33.75" customHeight="1">
      <c r="A74" s="108">
        <v>63</v>
      </c>
      <c r="B74" s="75" t="str">
        <f>B71</f>
        <v>Закупки товаров, работ и услуг для государственных (муниципальных) нужд</v>
      </c>
      <c r="C74" s="33" t="str">
        <f>C75</f>
        <v>1200S4920</v>
      </c>
      <c r="D74" s="74">
        <v>200</v>
      </c>
      <c r="E74" s="50" t="s">
        <v>81</v>
      </c>
      <c r="F74" s="48">
        <v>0</v>
      </c>
      <c r="G74" s="48">
        <v>157260</v>
      </c>
      <c r="H74" s="48">
        <v>109509</v>
      </c>
    </row>
    <row r="75" spans="1:8" ht="47.25" customHeight="1">
      <c r="A75" s="108">
        <v>64</v>
      </c>
      <c r="B75" s="75" t="str">
        <f>B72</f>
        <v>Иные закупки товаров, работ и услуг для обеспечения государственных (муниципальных) нужд</v>
      </c>
      <c r="C75" s="33" t="str">
        <f>C76</f>
        <v>1200S4920</v>
      </c>
      <c r="D75" s="74">
        <v>240</v>
      </c>
      <c r="E75" s="50" t="s">
        <v>81</v>
      </c>
      <c r="F75" s="48">
        <v>0</v>
      </c>
      <c r="G75" s="48">
        <v>157260</v>
      </c>
      <c r="H75" s="48">
        <v>109509</v>
      </c>
    </row>
    <row r="76" spans="1:8" ht="155.25" customHeight="1">
      <c r="A76" s="108">
        <v>65</v>
      </c>
      <c r="B76" s="75" t="str">
        <f>'прил 4 ведом'!B97</f>
        <v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C76" s="33" t="str">
        <f>C77</f>
        <v>1200S4920</v>
      </c>
      <c r="D76" s="74"/>
      <c r="E76" s="50"/>
      <c r="F76" s="48">
        <v>0</v>
      </c>
      <c r="G76" s="48">
        <v>1573</v>
      </c>
      <c r="H76" s="48">
        <v>1096</v>
      </c>
    </row>
    <row r="77" spans="1:8" ht="47.25" customHeight="1">
      <c r="A77" s="108">
        <v>66</v>
      </c>
      <c r="B77" s="75" t="str">
        <f>B74</f>
        <v>Закупки товаров, работ и услуг для государственных (муниципальных) нужд</v>
      </c>
      <c r="C77" s="33" t="str">
        <f>C78</f>
        <v>1200S4920</v>
      </c>
      <c r="D77" s="74">
        <v>200</v>
      </c>
      <c r="E77" s="50" t="s">
        <v>81</v>
      </c>
      <c r="F77" s="48">
        <v>0</v>
      </c>
      <c r="G77" s="48">
        <v>1573</v>
      </c>
      <c r="H77" s="48">
        <v>1096</v>
      </c>
    </row>
    <row r="78" spans="1:8" ht="47.25" customHeight="1">
      <c r="A78" s="108">
        <v>67</v>
      </c>
      <c r="B78" s="75" t="str">
        <f>B75</f>
        <v>Иные закупки товаров, работ и услуг для обеспечения государственных (муниципальных) нужд</v>
      </c>
      <c r="C78" s="33" t="s">
        <v>323</v>
      </c>
      <c r="D78" s="74">
        <v>240</v>
      </c>
      <c r="E78" s="50" t="s">
        <v>81</v>
      </c>
      <c r="F78" s="48">
        <v>0</v>
      </c>
      <c r="G78" s="48">
        <v>1573</v>
      </c>
      <c r="H78" s="48">
        <v>1096</v>
      </c>
    </row>
    <row r="79" spans="1:8" ht="47.25" customHeight="1">
      <c r="A79" s="108">
        <v>68</v>
      </c>
      <c r="B79" s="94" t="str">
        <f>B84</f>
        <v>Закупки товаров, работ и услуг для государственных (муниципальных) нужд</v>
      </c>
      <c r="C79" s="33" t="str">
        <f aca="true" t="shared" si="6" ref="C79:C87">C80</f>
        <v>01200S3950</v>
      </c>
      <c r="D79" s="93">
        <v>240</v>
      </c>
      <c r="E79" s="50" t="s">
        <v>81</v>
      </c>
      <c r="F79" s="48">
        <v>4144500</v>
      </c>
      <c r="G79" s="48">
        <v>0</v>
      </c>
      <c r="H79" s="48">
        <v>0</v>
      </c>
    </row>
    <row r="80" spans="1:8" ht="47.25" customHeight="1">
      <c r="A80" s="108">
        <v>69</v>
      </c>
      <c r="B80" s="94" t="str">
        <f>B85</f>
        <v>Иные закупки товаров, работ и услуг для обеспечения государственных (муниципальных) нужд</v>
      </c>
      <c r="C80" s="33" t="str">
        <f t="shared" si="6"/>
        <v>01200S3950</v>
      </c>
      <c r="D80" s="93">
        <v>240</v>
      </c>
      <c r="E80" s="50" t="s">
        <v>81</v>
      </c>
      <c r="F80" s="48">
        <v>4144500</v>
      </c>
      <c r="G80" s="48">
        <v>0</v>
      </c>
      <c r="H80" s="48">
        <v>0</v>
      </c>
    </row>
    <row r="81" spans="1:8" ht="177" customHeight="1">
      <c r="A81" s="108">
        <v>70</v>
      </c>
      <c r="B81" s="94" t="s">
        <v>341</v>
      </c>
      <c r="C81" s="33" t="str">
        <f t="shared" si="6"/>
        <v>01200S3950</v>
      </c>
      <c r="D81" s="93">
        <v>240</v>
      </c>
      <c r="E81" s="50" t="s">
        <v>81</v>
      </c>
      <c r="F81" s="48">
        <v>4144500</v>
      </c>
      <c r="G81" s="48">
        <v>0</v>
      </c>
      <c r="H81" s="48">
        <v>0</v>
      </c>
    </row>
    <row r="82" spans="1:8" ht="28.5" customHeight="1">
      <c r="A82" s="108">
        <v>71</v>
      </c>
      <c r="B82" s="94" t="str">
        <f>B87</f>
        <v>Национальная экономика</v>
      </c>
      <c r="C82" s="33" t="str">
        <f t="shared" si="6"/>
        <v>01200S3950</v>
      </c>
      <c r="D82" s="93">
        <v>240</v>
      </c>
      <c r="E82" s="50" t="s">
        <v>81</v>
      </c>
      <c r="F82" s="48">
        <v>4144500</v>
      </c>
      <c r="G82" s="48">
        <v>0</v>
      </c>
      <c r="H82" s="48">
        <v>0</v>
      </c>
    </row>
    <row r="83" spans="1:8" ht="20.25" customHeight="1">
      <c r="A83" s="108">
        <v>72</v>
      </c>
      <c r="B83" s="94" t="str">
        <f>B88</f>
        <v>Дорожное хозяйство (дорожные фонды)</v>
      </c>
      <c r="C83" s="33" t="str">
        <f t="shared" si="6"/>
        <v>01200S3950</v>
      </c>
      <c r="D83" s="93">
        <v>240</v>
      </c>
      <c r="E83" s="50" t="s">
        <v>81</v>
      </c>
      <c r="F83" s="48">
        <v>4144500</v>
      </c>
      <c r="G83" s="48">
        <v>0</v>
      </c>
      <c r="H83" s="48">
        <v>0</v>
      </c>
    </row>
    <row r="84" spans="1:8" ht="47.25" customHeight="1">
      <c r="A84" s="108">
        <v>73</v>
      </c>
      <c r="B84" s="94" t="str">
        <f>B101</f>
        <v>Закупки товаров, работ и услуг для государственных (муниципальных) нужд</v>
      </c>
      <c r="C84" s="33" t="str">
        <f t="shared" si="6"/>
        <v>01200S3950</v>
      </c>
      <c r="D84" s="93">
        <v>240</v>
      </c>
      <c r="E84" s="50" t="s">
        <v>81</v>
      </c>
      <c r="F84" s="48">
        <v>4232</v>
      </c>
      <c r="G84" s="48">
        <v>0</v>
      </c>
      <c r="H84" s="48">
        <v>0</v>
      </c>
    </row>
    <row r="85" spans="1:8" ht="47.25" customHeight="1">
      <c r="A85" s="108">
        <v>74</v>
      </c>
      <c r="B85" s="94" t="str">
        <f>B96</f>
        <v>Иные закупки товаров, работ и услуг для обеспечения государственных (муниципальных) нужд</v>
      </c>
      <c r="C85" s="33" t="str">
        <f t="shared" si="6"/>
        <v>01200S3950</v>
      </c>
      <c r="D85" s="93">
        <v>240</v>
      </c>
      <c r="E85" s="50" t="s">
        <v>81</v>
      </c>
      <c r="F85" s="48">
        <v>4232</v>
      </c>
      <c r="G85" s="48">
        <v>0</v>
      </c>
      <c r="H85" s="48">
        <v>0</v>
      </c>
    </row>
    <row r="86" spans="1:8" ht="185.25" customHeight="1">
      <c r="A86" s="108">
        <v>75</v>
      </c>
      <c r="B86" s="94" t="s">
        <v>346</v>
      </c>
      <c r="C86" s="33" t="str">
        <f t="shared" si="6"/>
        <v>01200S3950</v>
      </c>
      <c r="D86" s="93">
        <v>240</v>
      </c>
      <c r="E86" s="50" t="s">
        <v>81</v>
      </c>
      <c r="F86" s="48">
        <v>4232</v>
      </c>
      <c r="G86" s="48">
        <v>0</v>
      </c>
      <c r="H86" s="48">
        <v>0</v>
      </c>
    </row>
    <row r="87" spans="1:8" ht="23.25" customHeight="1">
      <c r="A87" s="108">
        <v>76</v>
      </c>
      <c r="B87" s="94" t="str">
        <f>B97</f>
        <v>Национальная экономика</v>
      </c>
      <c r="C87" s="33" t="str">
        <f t="shared" si="6"/>
        <v>01200S3950</v>
      </c>
      <c r="D87" s="93">
        <v>240</v>
      </c>
      <c r="E87" s="50" t="s">
        <v>81</v>
      </c>
      <c r="F87" s="48">
        <v>4232</v>
      </c>
      <c r="G87" s="48">
        <v>0</v>
      </c>
      <c r="H87" s="48">
        <v>0</v>
      </c>
    </row>
    <row r="88" spans="1:8" ht="18.75" customHeight="1">
      <c r="A88" s="108">
        <v>77</v>
      </c>
      <c r="B88" s="94" t="str">
        <f>B98</f>
        <v>Дорожное хозяйство (дорожные фонды)</v>
      </c>
      <c r="C88" s="33" t="s">
        <v>342</v>
      </c>
      <c r="D88" s="93">
        <v>200</v>
      </c>
      <c r="E88" s="50" t="s">
        <v>81</v>
      </c>
      <c r="F88" s="48">
        <v>4232</v>
      </c>
      <c r="G88" s="48">
        <v>0</v>
      </c>
      <c r="H88" s="48">
        <v>0</v>
      </c>
    </row>
    <row r="89" spans="1:8" ht="154.5" customHeight="1">
      <c r="A89" s="108">
        <v>78</v>
      </c>
      <c r="B89" s="75" t="s">
        <v>141</v>
      </c>
      <c r="C89" s="51">
        <v>120081090</v>
      </c>
      <c r="D89" s="74"/>
      <c r="E89" s="50" t="s">
        <v>81</v>
      </c>
      <c r="F89" s="49">
        <f aca="true" t="shared" si="7" ref="F89:H92">F90</f>
        <v>136895.1</v>
      </c>
      <c r="G89" s="49">
        <f t="shared" si="7"/>
        <v>158400</v>
      </c>
      <c r="H89" s="49">
        <f t="shared" si="7"/>
        <v>164500</v>
      </c>
    </row>
    <row r="90" spans="1:8" ht="33" customHeight="1">
      <c r="A90" s="108">
        <v>79</v>
      </c>
      <c r="B90" s="75" t="s">
        <v>74</v>
      </c>
      <c r="C90" s="51">
        <v>120081090</v>
      </c>
      <c r="D90" s="74">
        <v>200</v>
      </c>
      <c r="E90" s="50" t="s">
        <v>81</v>
      </c>
      <c r="F90" s="49">
        <f t="shared" si="7"/>
        <v>136895.1</v>
      </c>
      <c r="G90" s="49">
        <f t="shared" si="7"/>
        <v>158400</v>
      </c>
      <c r="H90" s="49">
        <f t="shared" si="7"/>
        <v>164500</v>
      </c>
    </row>
    <row r="91" spans="1:8" ht="41.25" customHeight="1">
      <c r="A91" s="108">
        <v>80</v>
      </c>
      <c r="B91" s="75" t="s">
        <v>76</v>
      </c>
      <c r="C91" s="51">
        <v>120081090</v>
      </c>
      <c r="D91" s="74">
        <v>240</v>
      </c>
      <c r="E91" s="50" t="s">
        <v>81</v>
      </c>
      <c r="F91" s="49">
        <f t="shared" si="7"/>
        <v>136895.1</v>
      </c>
      <c r="G91" s="49">
        <f t="shared" si="7"/>
        <v>158400</v>
      </c>
      <c r="H91" s="49">
        <f t="shared" si="7"/>
        <v>164500</v>
      </c>
    </row>
    <row r="92" spans="1:8" ht="15.75" customHeight="1">
      <c r="A92" s="108">
        <v>81</v>
      </c>
      <c r="B92" s="75" t="s">
        <v>78</v>
      </c>
      <c r="C92" s="51">
        <v>120081090</v>
      </c>
      <c r="D92" s="74">
        <v>240</v>
      </c>
      <c r="E92" s="50" t="s">
        <v>80</v>
      </c>
      <c r="F92" s="49">
        <f t="shared" si="7"/>
        <v>136895.1</v>
      </c>
      <c r="G92" s="49">
        <f t="shared" si="7"/>
        <v>158400</v>
      </c>
      <c r="H92" s="49">
        <f t="shared" si="7"/>
        <v>164500</v>
      </c>
    </row>
    <row r="93" spans="1:8" ht="15.75" customHeight="1">
      <c r="A93" s="108">
        <v>82</v>
      </c>
      <c r="B93" s="75" t="s">
        <v>66</v>
      </c>
      <c r="C93" s="51">
        <v>120081090</v>
      </c>
      <c r="D93" s="74">
        <v>240</v>
      </c>
      <c r="E93" s="50" t="s">
        <v>81</v>
      </c>
      <c r="F93" s="49">
        <f>'прил 4 ведом'!G102</f>
        <v>136895.1</v>
      </c>
      <c r="G93" s="49">
        <f>'прил 4 ведом'!H102</f>
        <v>158400</v>
      </c>
      <c r="H93" s="49">
        <f>'прил 4 ведом'!I102</f>
        <v>164500</v>
      </c>
    </row>
    <row r="94" spans="1:8" ht="132.75" customHeight="1">
      <c r="A94" s="108">
        <v>83</v>
      </c>
      <c r="B94" s="53" t="s">
        <v>101</v>
      </c>
      <c r="C94" s="51">
        <v>120082120</v>
      </c>
      <c r="D94" s="74"/>
      <c r="E94" s="50"/>
      <c r="F94" s="49">
        <f aca="true" t="shared" si="8" ref="F94:H95">F95</f>
        <v>1129926.2</v>
      </c>
      <c r="G94" s="49">
        <f t="shared" si="8"/>
        <v>297155</v>
      </c>
      <c r="H94" s="49">
        <f t="shared" si="8"/>
        <v>176067</v>
      </c>
    </row>
    <row r="95" spans="1:8" ht="28.5" customHeight="1">
      <c r="A95" s="108">
        <v>84</v>
      </c>
      <c r="B95" s="75" t="s">
        <v>74</v>
      </c>
      <c r="C95" s="51">
        <v>120082120</v>
      </c>
      <c r="D95" s="74">
        <v>200</v>
      </c>
      <c r="E95" s="50"/>
      <c r="F95" s="49">
        <f t="shared" si="8"/>
        <v>1129926.2</v>
      </c>
      <c r="G95" s="49">
        <f t="shared" si="8"/>
        <v>297155</v>
      </c>
      <c r="H95" s="49">
        <f t="shared" si="8"/>
        <v>176067</v>
      </c>
    </row>
    <row r="96" spans="1:8" ht="41.25" customHeight="1">
      <c r="A96" s="108">
        <v>85</v>
      </c>
      <c r="B96" s="75" t="s">
        <v>76</v>
      </c>
      <c r="C96" s="51">
        <v>120082120</v>
      </c>
      <c r="D96" s="74">
        <v>240</v>
      </c>
      <c r="E96" s="50"/>
      <c r="F96" s="49">
        <f>F97</f>
        <v>1129926.2</v>
      </c>
      <c r="G96" s="49">
        <f>'прил 4 ведом'!H105</f>
        <v>297155</v>
      </c>
      <c r="H96" s="49">
        <f>'прил 4 ведом'!I105</f>
        <v>176067</v>
      </c>
    </row>
    <row r="97" spans="1:8" ht="17.25" customHeight="1">
      <c r="A97" s="108">
        <v>86</v>
      </c>
      <c r="B97" s="75" t="str">
        <f>B92</f>
        <v>Национальная экономика</v>
      </c>
      <c r="C97" s="51">
        <f>C96</f>
        <v>120082120</v>
      </c>
      <c r="D97" s="74"/>
      <c r="E97" s="50"/>
      <c r="F97" s="49">
        <f>F98</f>
        <v>1129926.2</v>
      </c>
      <c r="G97" s="49">
        <f>G96</f>
        <v>297155</v>
      </c>
      <c r="H97" s="49">
        <f>H96</f>
        <v>176067</v>
      </c>
    </row>
    <row r="98" spans="1:8" ht="22.5" customHeight="1">
      <c r="A98" s="108">
        <v>87</v>
      </c>
      <c r="B98" s="75" t="str">
        <f>B93</f>
        <v>Дорожное хозяйство (дорожные фонды)</v>
      </c>
      <c r="C98" s="51">
        <f>C96</f>
        <v>120082120</v>
      </c>
      <c r="D98" s="74"/>
      <c r="E98" s="50"/>
      <c r="F98" s="49">
        <v>1129926.2</v>
      </c>
      <c r="G98" s="49">
        <f>G97</f>
        <v>297155</v>
      </c>
      <c r="H98" s="49">
        <f>H97</f>
        <v>176067</v>
      </c>
    </row>
    <row r="99" spans="1:8" ht="40.5" customHeight="1">
      <c r="A99" s="108">
        <v>88</v>
      </c>
      <c r="B99" s="75" t="s">
        <v>37</v>
      </c>
      <c r="C99" s="51">
        <v>130000000</v>
      </c>
      <c r="D99" s="50"/>
      <c r="E99" s="50"/>
      <c r="F99" s="49">
        <f>F100+F105</f>
        <v>185104.2</v>
      </c>
      <c r="G99" s="49">
        <f>G100+G105</f>
        <v>164856</v>
      </c>
      <c r="H99" s="49">
        <f>H100+H105</f>
        <v>167019</v>
      </c>
    </row>
    <row r="100" spans="1:8" ht="126.75" customHeight="1">
      <c r="A100" s="108">
        <v>89</v>
      </c>
      <c r="B100" s="75" t="s">
        <v>145</v>
      </c>
      <c r="C100" s="51">
        <v>130082020</v>
      </c>
      <c r="D100" s="50"/>
      <c r="E100" s="50"/>
      <c r="F100" s="49">
        <f aca="true" t="shared" si="9" ref="F100:H108">F101</f>
        <v>74262.2</v>
      </c>
      <c r="G100" s="49">
        <f t="shared" si="9"/>
        <v>54014</v>
      </c>
      <c r="H100" s="49">
        <f t="shared" si="9"/>
        <v>56177</v>
      </c>
    </row>
    <row r="101" spans="1:8" ht="30" customHeight="1">
      <c r="A101" s="108">
        <v>90</v>
      </c>
      <c r="B101" s="75" t="s">
        <v>74</v>
      </c>
      <c r="C101" s="51">
        <v>130082020</v>
      </c>
      <c r="D101" s="50" t="s">
        <v>75</v>
      </c>
      <c r="E101" s="50"/>
      <c r="F101" s="49">
        <f t="shared" si="9"/>
        <v>74262.2</v>
      </c>
      <c r="G101" s="49">
        <f t="shared" si="9"/>
        <v>54014</v>
      </c>
      <c r="H101" s="49">
        <f t="shared" si="9"/>
        <v>56177</v>
      </c>
    </row>
    <row r="102" spans="1:8" ht="42.75" customHeight="1">
      <c r="A102" s="108">
        <v>91</v>
      </c>
      <c r="B102" s="75" t="s">
        <v>76</v>
      </c>
      <c r="C102" s="51">
        <v>130082020</v>
      </c>
      <c r="D102" s="50" t="s">
        <v>77</v>
      </c>
      <c r="E102" s="50"/>
      <c r="F102" s="49">
        <f t="shared" si="9"/>
        <v>74262.2</v>
      </c>
      <c r="G102" s="49">
        <f t="shared" si="9"/>
        <v>54014</v>
      </c>
      <c r="H102" s="49">
        <f t="shared" si="9"/>
        <v>56177</v>
      </c>
    </row>
    <row r="103" spans="1:8" ht="16.5" customHeight="1">
      <c r="A103" s="108">
        <v>92</v>
      </c>
      <c r="B103" s="75" t="s">
        <v>207</v>
      </c>
      <c r="C103" s="51">
        <v>130082020</v>
      </c>
      <c r="D103" s="74">
        <v>240</v>
      </c>
      <c r="E103" s="50" t="s">
        <v>1</v>
      </c>
      <c r="F103" s="49">
        <f t="shared" si="9"/>
        <v>74262.2</v>
      </c>
      <c r="G103" s="49">
        <f t="shared" si="9"/>
        <v>54014</v>
      </c>
      <c r="H103" s="49">
        <f t="shared" si="9"/>
        <v>56177</v>
      </c>
    </row>
    <row r="104" spans="1:8" ht="39" customHeight="1">
      <c r="A104" s="108">
        <v>93</v>
      </c>
      <c r="B104" s="75" t="s">
        <v>0</v>
      </c>
      <c r="C104" s="51">
        <v>130082020</v>
      </c>
      <c r="D104" s="74">
        <v>240</v>
      </c>
      <c r="E104" s="50" t="s">
        <v>2</v>
      </c>
      <c r="F104" s="49">
        <f>'прил 4 ведом'!G69</f>
        <v>74262.2</v>
      </c>
      <c r="G104" s="49">
        <f>'прил 4 ведом'!H69</f>
        <v>54014</v>
      </c>
      <c r="H104" s="49">
        <f>'прил 4 ведом'!I69</f>
        <v>56177</v>
      </c>
    </row>
    <row r="105" spans="1:8" ht="126.75" customHeight="1">
      <c r="A105" s="108">
        <v>94</v>
      </c>
      <c r="B105" s="75" t="s">
        <v>145</v>
      </c>
      <c r="C105" s="51" t="str">
        <f>C106</f>
        <v>1300S4120</v>
      </c>
      <c r="D105" s="50"/>
      <c r="E105" s="50"/>
      <c r="F105" s="49">
        <f t="shared" si="9"/>
        <v>110842</v>
      </c>
      <c r="G105" s="49">
        <f t="shared" si="9"/>
        <v>110842</v>
      </c>
      <c r="H105" s="49">
        <f t="shared" si="9"/>
        <v>110842</v>
      </c>
    </row>
    <row r="106" spans="1:8" ht="30" customHeight="1">
      <c r="A106" s="108">
        <v>95</v>
      </c>
      <c r="B106" s="75" t="s">
        <v>74</v>
      </c>
      <c r="C106" s="51" t="str">
        <f>C107</f>
        <v>1300S4120</v>
      </c>
      <c r="D106" s="50" t="s">
        <v>75</v>
      </c>
      <c r="E106" s="50"/>
      <c r="F106" s="49">
        <f t="shared" si="9"/>
        <v>110842</v>
      </c>
      <c r="G106" s="49">
        <f t="shared" si="9"/>
        <v>110842</v>
      </c>
      <c r="H106" s="49">
        <f t="shared" si="9"/>
        <v>110842</v>
      </c>
    </row>
    <row r="107" spans="1:8" ht="42.75" customHeight="1">
      <c r="A107" s="108">
        <v>96</v>
      </c>
      <c r="B107" s="75" t="s">
        <v>76</v>
      </c>
      <c r="C107" s="51" t="str">
        <f>C108</f>
        <v>1300S4120</v>
      </c>
      <c r="D107" s="50" t="s">
        <v>77</v>
      </c>
      <c r="E107" s="50"/>
      <c r="F107" s="49">
        <f t="shared" si="9"/>
        <v>110842</v>
      </c>
      <c r="G107" s="49">
        <f t="shared" si="9"/>
        <v>110842</v>
      </c>
      <c r="H107" s="49">
        <f t="shared" si="9"/>
        <v>110842</v>
      </c>
    </row>
    <row r="108" spans="1:8" ht="41.25" customHeight="1">
      <c r="A108" s="108">
        <v>97</v>
      </c>
      <c r="B108" s="75" t="s">
        <v>207</v>
      </c>
      <c r="C108" s="51" t="str">
        <f>C109</f>
        <v>1300S4120</v>
      </c>
      <c r="D108" s="74">
        <v>240</v>
      </c>
      <c r="E108" s="50" t="s">
        <v>1</v>
      </c>
      <c r="F108" s="49">
        <f t="shared" si="9"/>
        <v>110842</v>
      </c>
      <c r="G108" s="49">
        <f t="shared" si="9"/>
        <v>110842</v>
      </c>
      <c r="H108" s="49">
        <f t="shared" si="9"/>
        <v>110842</v>
      </c>
    </row>
    <row r="109" spans="1:8" ht="55.5" customHeight="1">
      <c r="A109" s="108">
        <v>98</v>
      </c>
      <c r="B109" s="75" t="str">
        <f>'прил 4 ведом'!B60</f>
        <v>Защита населения и территории от чрезвычайных ситуаций природного и техногенного характера, пожарная безопасность</v>
      </c>
      <c r="C109" s="51" t="s">
        <v>278</v>
      </c>
      <c r="D109" s="74">
        <v>240</v>
      </c>
      <c r="E109" s="50" t="s">
        <v>255</v>
      </c>
      <c r="F109" s="49">
        <v>110842</v>
      </c>
      <c r="G109" s="49">
        <v>110842</v>
      </c>
      <c r="H109" s="49">
        <v>110842</v>
      </c>
    </row>
    <row r="110" spans="1:8" ht="81" customHeight="1">
      <c r="A110" s="108">
        <v>99</v>
      </c>
      <c r="B110" s="16" t="s">
        <v>160</v>
      </c>
      <c r="C110" s="51">
        <f>C111</f>
        <v>1400000000</v>
      </c>
      <c r="D110" s="74"/>
      <c r="E110" s="50"/>
      <c r="F110" s="49">
        <f>F111</f>
        <v>1782239.98</v>
      </c>
      <c r="G110" s="49">
        <f>G111</f>
        <v>46631</v>
      </c>
      <c r="H110" s="49">
        <f>H111</f>
        <v>46631</v>
      </c>
    </row>
    <row r="111" spans="1:8" ht="28.5" customHeight="1">
      <c r="A111" s="108">
        <v>100</v>
      </c>
      <c r="B111" s="75" t="s">
        <v>165</v>
      </c>
      <c r="C111" s="51">
        <v>1400000000</v>
      </c>
      <c r="D111" s="74"/>
      <c r="E111" s="50"/>
      <c r="F111" s="49">
        <f>F112+F117+F122+F135</f>
        <v>1782239.98</v>
      </c>
      <c r="G111" s="49">
        <f>G112+G117</f>
        <v>46631</v>
      </c>
      <c r="H111" s="49">
        <f>H112+H117</f>
        <v>46631</v>
      </c>
    </row>
    <row r="112" spans="1:8" ht="123" customHeight="1">
      <c r="A112" s="108">
        <v>101</v>
      </c>
      <c r="B112" s="75" t="s">
        <v>166</v>
      </c>
      <c r="C112" s="51" t="str">
        <f>C113</f>
        <v>1400S5550</v>
      </c>
      <c r="D112" s="74"/>
      <c r="E112" s="50"/>
      <c r="F112" s="49">
        <f>F113</f>
        <v>41635</v>
      </c>
      <c r="G112" s="49">
        <f aca="true" t="shared" si="10" ref="G112:H115">G113</f>
        <v>41635</v>
      </c>
      <c r="H112" s="49">
        <f t="shared" si="10"/>
        <v>41635</v>
      </c>
    </row>
    <row r="113" spans="1:8" ht="28.5" customHeight="1">
      <c r="A113" s="108">
        <v>102</v>
      </c>
      <c r="B113" s="75" t="s">
        <v>74</v>
      </c>
      <c r="C113" s="51" t="str">
        <f>C114</f>
        <v>1400S5550</v>
      </c>
      <c r="D113" s="74">
        <v>200</v>
      </c>
      <c r="E113" s="50"/>
      <c r="F113" s="49">
        <f>F114</f>
        <v>41635</v>
      </c>
      <c r="G113" s="49">
        <f t="shared" si="10"/>
        <v>41635</v>
      </c>
      <c r="H113" s="49">
        <f t="shared" si="10"/>
        <v>41635</v>
      </c>
    </row>
    <row r="114" spans="1:8" ht="39.75" customHeight="1">
      <c r="A114" s="108">
        <v>103</v>
      </c>
      <c r="B114" s="75" t="s">
        <v>76</v>
      </c>
      <c r="C114" s="51" t="str">
        <f>C115</f>
        <v>1400S5550</v>
      </c>
      <c r="D114" s="74">
        <v>240</v>
      </c>
      <c r="E114" s="50"/>
      <c r="F114" s="49">
        <f>F115</f>
        <v>41635</v>
      </c>
      <c r="G114" s="49">
        <f t="shared" si="10"/>
        <v>41635</v>
      </c>
      <c r="H114" s="49">
        <f t="shared" si="10"/>
        <v>41635</v>
      </c>
    </row>
    <row r="115" spans="1:8" ht="15.75" customHeight="1">
      <c r="A115" s="108">
        <v>104</v>
      </c>
      <c r="B115" s="75" t="s">
        <v>156</v>
      </c>
      <c r="C115" s="51" t="str">
        <f>C116</f>
        <v>1400S5550</v>
      </c>
      <c r="D115" s="74">
        <v>240</v>
      </c>
      <c r="E115" s="50" t="s">
        <v>157</v>
      </c>
      <c r="F115" s="49">
        <f>F116</f>
        <v>41635</v>
      </c>
      <c r="G115" s="49">
        <f t="shared" si="10"/>
        <v>41635</v>
      </c>
      <c r="H115" s="49">
        <f t="shared" si="10"/>
        <v>41635</v>
      </c>
    </row>
    <row r="116" spans="1:8" ht="15.75" customHeight="1">
      <c r="A116" s="108">
        <v>105</v>
      </c>
      <c r="B116" s="75" t="s">
        <v>158</v>
      </c>
      <c r="C116" s="51" t="str">
        <f>C117</f>
        <v>1400S5550</v>
      </c>
      <c r="D116" s="74">
        <v>240</v>
      </c>
      <c r="E116" s="50" t="s">
        <v>159</v>
      </c>
      <c r="F116" s="49">
        <f>'прил 4 ведом'!G146</f>
        <v>41635</v>
      </c>
      <c r="G116" s="49">
        <f>'прил 4 ведом'!H146</f>
        <v>41635</v>
      </c>
      <c r="H116" s="49">
        <f>'прил 4 ведом'!I146</f>
        <v>41635</v>
      </c>
    </row>
    <row r="117" spans="1:8" ht="118.5" customHeight="1">
      <c r="A117" s="108">
        <v>106</v>
      </c>
      <c r="B117" s="75" t="s">
        <v>168</v>
      </c>
      <c r="C117" s="51" t="s">
        <v>100</v>
      </c>
      <c r="D117" s="74"/>
      <c r="E117" s="50"/>
      <c r="F117" s="49">
        <f>F118</f>
        <v>4997</v>
      </c>
      <c r="G117" s="49">
        <f aca="true" t="shared" si="11" ref="G117:H120">G118</f>
        <v>4996</v>
      </c>
      <c r="H117" s="49">
        <f t="shared" si="11"/>
        <v>4996</v>
      </c>
    </row>
    <row r="118" spans="1:8" ht="33.75" customHeight="1">
      <c r="A118" s="108">
        <v>107</v>
      </c>
      <c r="B118" s="75" t="s">
        <v>74</v>
      </c>
      <c r="C118" s="51" t="s">
        <v>100</v>
      </c>
      <c r="D118" s="74">
        <v>200</v>
      </c>
      <c r="E118" s="50"/>
      <c r="F118" s="49">
        <f>F119</f>
        <v>4997</v>
      </c>
      <c r="G118" s="49">
        <f t="shared" si="11"/>
        <v>4996</v>
      </c>
      <c r="H118" s="49">
        <f t="shared" si="11"/>
        <v>4996</v>
      </c>
    </row>
    <row r="119" spans="1:8" ht="42" customHeight="1">
      <c r="A119" s="108">
        <v>108</v>
      </c>
      <c r="B119" s="75" t="s">
        <v>76</v>
      </c>
      <c r="C119" s="51" t="s">
        <v>100</v>
      </c>
      <c r="D119" s="74">
        <v>240</v>
      </c>
      <c r="E119" s="50"/>
      <c r="F119" s="49">
        <f>F120</f>
        <v>4997</v>
      </c>
      <c r="G119" s="49">
        <f t="shared" si="11"/>
        <v>4996</v>
      </c>
      <c r="H119" s="49">
        <f t="shared" si="11"/>
        <v>4996</v>
      </c>
    </row>
    <row r="120" spans="1:8" ht="17.25" customHeight="1">
      <c r="A120" s="108">
        <v>109</v>
      </c>
      <c r="B120" s="75" t="s">
        <v>156</v>
      </c>
      <c r="C120" s="51" t="s">
        <v>100</v>
      </c>
      <c r="D120" s="74">
        <v>240</v>
      </c>
      <c r="E120" s="50" t="s">
        <v>157</v>
      </c>
      <c r="F120" s="49">
        <f>F121</f>
        <v>4997</v>
      </c>
      <c r="G120" s="49">
        <f t="shared" si="11"/>
        <v>4996</v>
      </c>
      <c r="H120" s="49">
        <f t="shared" si="11"/>
        <v>4996</v>
      </c>
    </row>
    <row r="121" spans="1:8" ht="13.5" customHeight="1">
      <c r="A121" s="108">
        <v>110</v>
      </c>
      <c r="B121" s="75" t="s">
        <v>158</v>
      </c>
      <c r="C121" s="51" t="s">
        <v>100</v>
      </c>
      <c r="D121" s="74">
        <v>240</v>
      </c>
      <c r="E121" s="50" t="s">
        <v>159</v>
      </c>
      <c r="F121" s="49">
        <f>'прил 4 ведом'!G147</f>
        <v>4997</v>
      </c>
      <c r="G121" s="49">
        <f>'прил 4 ведом'!H147</f>
        <v>4996</v>
      </c>
      <c r="H121" s="49">
        <f>'прил 4 ведом'!I147</f>
        <v>4996</v>
      </c>
    </row>
    <row r="122" spans="1:8" ht="72" customHeight="1">
      <c r="A122" s="108">
        <v>111</v>
      </c>
      <c r="B122" s="70" t="str">
        <f>'прил 4 ведом'!B130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22" s="51">
        <v>200000000</v>
      </c>
      <c r="D122" s="50"/>
      <c r="E122" s="50"/>
      <c r="F122" s="49">
        <f>F123+F129</f>
        <v>1688813.99</v>
      </c>
      <c r="G122" s="49">
        <f>G123+G129</f>
        <v>1742020</v>
      </c>
      <c r="H122" s="49">
        <f>H123+H129</f>
        <v>1742020</v>
      </c>
    </row>
    <row r="123" spans="1:8" ht="25.5" customHeight="1" hidden="1">
      <c r="A123" s="108">
        <v>112</v>
      </c>
      <c r="B123" s="75" t="s">
        <v>236</v>
      </c>
      <c r="C123" s="51">
        <v>210000000</v>
      </c>
      <c r="D123" s="50"/>
      <c r="E123" s="50"/>
      <c r="F123" s="49">
        <f aca="true" t="shared" si="12" ref="F123:H127">F124</f>
        <v>0</v>
      </c>
      <c r="G123" s="49">
        <f t="shared" si="12"/>
        <v>0</v>
      </c>
      <c r="H123" s="49">
        <f t="shared" si="12"/>
        <v>0</v>
      </c>
    </row>
    <row r="124" spans="1:8" ht="78.75" customHeight="1" hidden="1">
      <c r="A124" s="108">
        <v>113</v>
      </c>
      <c r="B124" s="75" t="s">
        <v>237</v>
      </c>
      <c r="C124" s="51">
        <v>210082060</v>
      </c>
      <c r="D124" s="50"/>
      <c r="E124" s="50"/>
      <c r="F124" s="49">
        <f t="shared" si="12"/>
        <v>0</v>
      </c>
      <c r="G124" s="49">
        <f t="shared" si="12"/>
        <v>0</v>
      </c>
      <c r="H124" s="49">
        <f t="shared" si="12"/>
        <v>0</v>
      </c>
    </row>
    <row r="125" spans="1:8" ht="45" customHeight="1" hidden="1">
      <c r="A125" s="108">
        <v>114</v>
      </c>
      <c r="B125" s="75" t="s">
        <v>87</v>
      </c>
      <c r="C125" s="51">
        <f>C124</f>
        <v>210082060</v>
      </c>
      <c r="D125" s="50" t="s">
        <v>85</v>
      </c>
      <c r="E125" s="50"/>
      <c r="F125" s="49">
        <f t="shared" si="12"/>
        <v>0</v>
      </c>
      <c r="G125" s="49">
        <f t="shared" si="12"/>
        <v>0</v>
      </c>
      <c r="H125" s="49">
        <f t="shared" si="12"/>
        <v>0</v>
      </c>
    </row>
    <row r="126" spans="1:8" ht="18.75" customHeight="1" hidden="1">
      <c r="A126" s="108">
        <v>115</v>
      </c>
      <c r="B126" s="75" t="s">
        <v>88</v>
      </c>
      <c r="C126" s="51">
        <f>C125</f>
        <v>210082060</v>
      </c>
      <c r="D126" s="50" t="s">
        <v>84</v>
      </c>
      <c r="E126" s="50"/>
      <c r="F126" s="49">
        <f t="shared" si="12"/>
        <v>0</v>
      </c>
      <c r="G126" s="49">
        <f t="shared" si="12"/>
        <v>0</v>
      </c>
      <c r="H126" s="49">
        <f t="shared" si="12"/>
        <v>0</v>
      </c>
    </row>
    <row r="127" spans="1:8" ht="16.5" customHeight="1" hidden="1">
      <c r="A127" s="108">
        <v>116</v>
      </c>
      <c r="B127" s="75" t="s">
        <v>21</v>
      </c>
      <c r="C127" s="51">
        <f>C126</f>
        <v>210082060</v>
      </c>
      <c r="D127" s="50" t="s">
        <v>84</v>
      </c>
      <c r="E127" s="50" t="s">
        <v>12</v>
      </c>
      <c r="F127" s="49">
        <f t="shared" si="12"/>
        <v>0</v>
      </c>
      <c r="G127" s="49">
        <f t="shared" si="12"/>
        <v>0</v>
      </c>
      <c r="H127" s="49">
        <f t="shared" si="12"/>
        <v>0</v>
      </c>
    </row>
    <row r="128" spans="1:8" ht="16.5" customHeight="1" hidden="1">
      <c r="A128" s="108">
        <v>117</v>
      </c>
      <c r="B128" s="75" t="s">
        <v>5</v>
      </c>
      <c r="C128" s="51">
        <f>C127</f>
        <v>210082060</v>
      </c>
      <c r="D128" s="50" t="s">
        <v>84</v>
      </c>
      <c r="E128" s="50" t="s">
        <v>13</v>
      </c>
      <c r="F128" s="49">
        <v>0</v>
      </c>
      <c r="G128" s="49">
        <v>0</v>
      </c>
      <c r="H128" s="49">
        <f>G128</f>
        <v>0</v>
      </c>
    </row>
    <row r="129" spans="1:8" ht="38.25" customHeight="1">
      <c r="A129" s="108">
        <v>118</v>
      </c>
      <c r="B129" s="70" t="str">
        <f>'прил 4 ведом'!B135</f>
        <v>Подпрограмма "Прочие мероприятия Галанинского сельсовета "</v>
      </c>
      <c r="C129" s="51">
        <v>140000000</v>
      </c>
      <c r="D129" s="50"/>
      <c r="E129" s="50"/>
      <c r="F129" s="49">
        <f>F130+F137</f>
        <v>1688813.99</v>
      </c>
      <c r="G129" s="49">
        <f>G130+G137</f>
        <v>1742020</v>
      </c>
      <c r="H129" s="49">
        <f>H130+H137</f>
        <v>1742020</v>
      </c>
    </row>
    <row r="130" spans="1:8" ht="108" customHeight="1">
      <c r="A130" s="108">
        <v>119</v>
      </c>
      <c r="B130" s="75" t="str">
        <f>'прил 4 ведом'!B136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130" s="51">
        <v>140082060</v>
      </c>
      <c r="D130" s="50"/>
      <c r="E130" s="50"/>
      <c r="F130" s="49">
        <f>F131</f>
        <v>1642020</v>
      </c>
      <c r="G130" s="49">
        <f>G131</f>
        <v>1742020</v>
      </c>
      <c r="H130" s="49">
        <f>H131</f>
        <v>1742020</v>
      </c>
    </row>
    <row r="131" spans="1:8" ht="40.5" customHeight="1">
      <c r="A131" s="108">
        <v>120</v>
      </c>
      <c r="B131" s="70" t="s">
        <v>232</v>
      </c>
      <c r="C131" s="51">
        <f>C130</f>
        <v>140082060</v>
      </c>
      <c r="D131" s="50" t="s">
        <v>85</v>
      </c>
      <c r="E131" s="50"/>
      <c r="F131" s="49">
        <f>F132</f>
        <v>1642020</v>
      </c>
      <c r="G131" s="49">
        <f aca="true" t="shared" si="13" ref="G131:H133">G132</f>
        <v>1742020</v>
      </c>
      <c r="H131" s="49">
        <f t="shared" si="13"/>
        <v>1742020</v>
      </c>
    </row>
    <row r="132" spans="1:8" ht="16.5" customHeight="1">
      <c r="A132" s="108">
        <v>121</v>
      </c>
      <c r="B132" s="70" t="str">
        <f>'прил 4 ведом'!B138</f>
        <v>Иные межбюджетные трансферты</v>
      </c>
      <c r="C132" s="51">
        <f>C131</f>
        <v>140082060</v>
      </c>
      <c r="D132" s="50" t="s">
        <v>84</v>
      </c>
      <c r="E132" s="50"/>
      <c r="F132" s="49">
        <f>F133</f>
        <v>1642020</v>
      </c>
      <c r="G132" s="49">
        <f t="shared" si="13"/>
        <v>1742020</v>
      </c>
      <c r="H132" s="49">
        <f t="shared" si="13"/>
        <v>1742020</v>
      </c>
    </row>
    <row r="133" spans="1:8" ht="16.5" customHeight="1">
      <c r="A133" s="108">
        <v>122</v>
      </c>
      <c r="B133" s="75" t="s">
        <v>21</v>
      </c>
      <c r="C133" s="51">
        <f>C132</f>
        <v>140082060</v>
      </c>
      <c r="D133" s="50" t="s">
        <v>84</v>
      </c>
      <c r="E133" s="50" t="s">
        <v>12</v>
      </c>
      <c r="F133" s="49">
        <f>F134</f>
        <v>1642020</v>
      </c>
      <c r="G133" s="49">
        <f t="shared" si="13"/>
        <v>1742020</v>
      </c>
      <c r="H133" s="49">
        <f t="shared" si="13"/>
        <v>1742020</v>
      </c>
    </row>
    <row r="134" spans="1:8" ht="16.5" customHeight="1">
      <c r="A134" s="108">
        <v>123</v>
      </c>
      <c r="B134" s="75" t="s">
        <v>5</v>
      </c>
      <c r="C134" s="51">
        <f>C133</f>
        <v>140082060</v>
      </c>
      <c r="D134" s="50" t="s">
        <v>84</v>
      </c>
      <c r="E134" s="50" t="s">
        <v>13</v>
      </c>
      <c r="F134" s="49">
        <f>'прил 4 ведом'!G128</f>
        <v>1642020</v>
      </c>
      <c r="G134" s="49">
        <f>'прил 4 ведом'!H128</f>
        <v>1742020</v>
      </c>
      <c r="H134" s="49">
        <f>'прил 4 ведом'!I128</f>
        <v>1742020</v>
      </c>
    </row>
    <row r="135" spans="1:8" ht="48.75" customHeight="1">
      <c r="A135" s="108">
        <v>124</v>
      </c>
      <c r="B135" s="75" t="s">
        <v>306</v>
      </c>
      <c r="C135" s="51">
        <f>C136</f>
        <v>140080790</v>
      </c>
      <c r="D135" s="50"/>
      <c r="E135" s="50"/>
      <c r="F135" s="49">
        <f aca="true" t="shared" si="14" ref="F135:H139">F136</f>
        <v>46793.99</v>
      </c>
      <c r="G135" s="49">
        <f t="shared" si="14"/>
        <v>0</v>
      </c>
      <c r="H135" s="49">
        <f t="shared" si="14"/>
        <v>0</v>
      </c>
    </row>
    <row r="136" spans="1:8" ht="66.75" customHeight="1">
      <c r="A136" s="108">
        <v>125</v>
      </c>
      <c r="B136" s="16" t="s">
        <v>297</v>
      </c>
      <c r="C136" s="51">
        <f>C137</f>
        <v>140080790</v>
      </c>
      <c r="D136" s="50"/>
      <c r="E136" s="50"/>
      <c r="F136" s="49">
        <f t="shared" si="14"/>
        <v>46793.99</v>
      </c>
      <c r="G136" s="49">
        <f t="shared" si="14"/>
        <v>0</v>
      </c>
      <c r="H136" s="49">
        <f t="shared" si="14"/>
        <v>0</v>
      </c>
    </row>
    <row r="137" spans="1:8" ht="29.25" customHeight="1">
      <c r="A137" s="108">
        <v>126</v>
      </c>
      <c r="B137" s="75" t="s">
        <v>74</v>
      </c>
      <c r="C137" s="51">
        <f>C138</f>
        <v>140080790</v>
      </c>
      <c r="D137" s="50" t="s">
        <v>75</v>
      </c>
      <c r="E137" s="50"/>
      <c r="F137" s="49">
        <f t="shared" si="14"/>
        <v>46793.99</v>
      </c>
      <c r="G137" s="49">
        <f t="shared" si="14"/>
        <v>0</v>
      </c>
      <c r="H137" s="49">
        <f t="shared" si="14"/>
        <v>0</v>
      </c>
    </row>
    <row r="138" spans="1:8" ht="41.25" customHeight="1">
      <c r="A138" s="108">
        <v>127</v>
      </c>
      <c r="B138" s="75" t="s">
        <v>76</v>
      </c>
      <c r="C138" s="51">
        <f>C139</f>
        <v>140080790</v>
      </c>
      <c r="D138" s="50" t="s">
        <v>77</v>
      </c>
      <c r="E138" s="50"/>
      <c r="F138" s="49">
        <f t="shared" si="14"/>
        <v>46793.99</v>
      </c>
      <c r="G138" s="49">
        <f t="shared" si="14"/>
        <v>0</v>
      </c>
      <c r="H138" s="49">
        <f t="shared" si="14"/>
        <v>0</v>
      </c>
    </row>
    <row r="139" spans="1:8" ht="16.5" customHeight="1">
      <c r="A139" s="108">
        <v>128</v>
      </c>
      <c r="B139" s="75" t="s">
        <v>82</v>
      </c>
      <c r="C139" s="51">
        <f>C140</f>
        <v>140080790</v>
      </c>
      <c r="D139" s="50" t="s">
        <v>77</v>
      </c>
      <c r="E139" s="50" t="s">
        <v>211</v>
      </c>
      <c r="F139" s="49">
        <f t="shared" si="14"/>
        <v>46793.99</v>
      </c>
      <c r="G139" s="49">
        <f t="shared" si="14"/>
        <v>0</v>
      </c>
      <c r="H139" s="49">
        <f t="shared" si="14"/>
        <v>0</v>
      </c>
    </row>
    <row r="140" spans="1:8" ht="16.5" customHeight="1">
      <c r="A140" s="108">
        <v>129</v>
      </c>
      <c r="B140" s="75" t="s">
        <v>83</v>
      </c>
      <c r="C140" s="51">
        <v>140080790</v>
      </c>
      <c r="D140" s="50" t="s">
        <v>77</v>
      </c>
      <c r="E140" s="50" t="s">
        <v>348</v>
      </c>
      <c r="F140" s="49">
        <f>'прил 4 ведом'!G157</f>
        <v>46793.99</v>
      </c>
      <c r="G140" s="49">
        <f>'прил 4 ведом'!H157</f>
        <v>0</v>
      </c>
      <c r="H140" s="49">
        <f>'прил 4 ведом'!I157</f>
        <v>0</v>
      </c>
    </row>
    <row r="141" spans="1:8" ht="28.5" customHeight="1">
      <c r="A141" s="108">
        <v>130</v>
      </c>
      <c r="B141" s="75" t="s">
        <v>58</v>
      </c>
      <c r="C141" s="51">
        <v>8100000000</v>
      </c>
      <c r="D141" s="74"/>
      <c r="E141" s="50"/>
      <c r="F141" s="49">
        <f>F142</f>
        <v>3794198.8899999997</v>
      </c>
      <c r="G141" s="49">
        <f>G142</f>
        <v>3966803</v>
      </c>
      <c r="H141" s="49">
        <f>H142</f>
        <v>3749481</v>
      </c>
    </row>
    <row r="142" spans="1:8" ht="30.75" customHeight="1">
      <c r="A142" s="108">
        <v>131</v>
      </c>
      <c r="B142" s="75" t="s">
        <v>62</v>
      </c>
      <c r="C142" s="51">
        <v>8110000000</v>
      </c>
      <c r="D142" s="74"/>
      <c r="E142" s="50"/>
      <c r="F142" s="49">
        <f>F157+F162+F143+F152</f>
        <v>3794198.8899999997</v>
      </c>
      <c r="G142" s="49">
        <f>G157+G162+G143+G152</f>
        <v>3966803</v>
      </c>
      <c r="H142" s="49">
        <f>H157+H162+H143+H152</f>
        <v>3749481</v>
      </c>
    </row>
    <row r="143" spans="1:8" ht="90" customHeight="1">
      <c r="A143" s="108">
        <v>132</v>
      </c>
      <c r="B143" s="75" t="s">
        <v>33</v>
      </c>
      <c r="C143" s="51">
        <v>8110051180</v>
      </c>
      <c r="D143" s="50"/>
      <c r="E143" s="50"/>
      <c r="F143" s="49">
        <f>F144+F148</f>
        <v>115383</v>
      </c>
      <c r="G143" s="49">
        <f>G144+G148</f>
        <v>117030</v>
      </c>
      <c r="H143" s="49">
        <f>H144+H148</f>
        <v>0</v>
      </c>
    </row>
    <row r="144" spans="1:8" ht="30.75" customHeight="1">
      <c r="A144" s="108">
        <v>133</v>
      </c>
      <c r="B144" s="75" t="s">
        <v>309</v>
      </c>
      <c r="C144" s="51">
        <v>8110051180</v>
      </c>
      <c r="D144" s="50" t="s">
        <v>125</v>
      </c>
      <c r="E144" s="50"/>
      <c r="F144" s="49">
        <f aca="true" t="shared" si="15" ref="F144:H146">F145</f>
        <v>111927.2</v>
      </c>
      <c r="G144" s="49">
        <f t="shared" si="15"/>
        <v>117030</v>
      </c>
      <c r="H144" s="49">
        <f t="shared" si="15"/>
        <v>0</v>
      </c>
    </row>
    <row r="145" spans="1:8" ht="30.75" customHeight="1">
      <c r="A145" s="108">
        <v>134</v>
      </c>
      <c r="B145" s="75" t="s">
        <v>57</v>
      </c>
      <c r="C145" s="51">
        <v>8110051180</v>
      </c>
      <c r="D145" s="50" t="s">
        <v>73</v>
      </c>
      <c r="E145" s="50"/>
      <c r="F145" s="49">
        <f t="shared" si="15"/>
        <v>111927.2</v>
      </c>
      <c r="G145" s="49">
        <f t="shared" si="15"/>
        <v>117030</v>
      </c>
      <c r="H145" s="49">
        <f t="shared" si="15"/>
        <v>0</v>
      </c>
    </row>
    <row r="146" spans="1:8" ht="18" customHeight="1">
      <c r="A146" s="108">
        <v>135</v>
      </c>
      <c r="B146" s="75" t="s">
        <v>203</v>
      </c>
      <c r="C146" s="51">
        <v>8110051180</v>
      </c>
      <c r="D146" s="50" t="s">
        <v>73</v>
      </c>
      <c r="E146" s="50" t="s">
        <v>205</v>
      </c>
      <c r="F146" s="49">
        <f t="shared" si="15"/>
        <v>111927.2</v>
      </c>
      <c r="G146" s="49">
        <f t="shared" si="15"/>
        <v>117030</v>
      </c>
      <c r="H146" s="49">
        <f t="shared" si="15"/>
        <v>0</v>
      </c>
    </row>
    <row r="147" spans="1:8" ht="18.75" customHeight="1">
      <c r="A147" s="108">
        <v>136</v>
      </c>
      <c r="B147" s="75" t="s">
        <v>204</v>
      </c>
      <c r="C147" s="51">
        <v>8110051180</v>
      </c>
      <c r="D147" s="50" t="s">
        <v>73</v>
      </c>
      <c r="E147" s="50" t="s">
        <v>206</v>
      </c>
      <c r="F147" s="49">
        <f>'прил 4 ведом'!G56</f>
        <v>111927.2</v>
      </c>
      <c r="G147" s="49">
        <f>'прил 4 ведом'!H56</f>
        <v>117030</v>
      </c>
      <c r="H147" s="49">
        <f>'прил 4 ведом'!I56</f>
        <v>0</v>
      </c>
    </row>
    <row r="148" spans="1:8" ht="30.75" customHeight="1">
      <c r="A148" s="108">
        <v>137</v>
      </c>
      <c r="B148" s="75" t="s">
        <v>74</v>
      </c>
      <c r="C148" s="51">
        <v>8110051180</v>
      </c>
      <c r="D148" s="50" t="s">
        <v>75</v>
      </c>
      <c r="E148" s="50"/>
      <c r="F148" s="49">
        <f aca="true" t="shared" si="16" ref="F148:H150">F149</f>
        <v>3455.8</v>
      </c>
      <c r="G148" s="49">
        <f t="shared" si="16"/>
        <v>0</v>
      </c>
      <c r="H148" s="49">
        <f t="shared" si="16"/>
        <v>0</v>
      </c>
    </row>
    <row r="149" spans="1:8" ht="30.75" customHeight="1">
      <c r="A149" s="108">
        <v>138</v>
      </c>
      <c r="B149" s="75" t="s">
        <v>76</v>
      </c>
      <c r="C149" s="51">
        <v>8110051180</v>
      </c>
      <c r="D149" s="50" t="s">
        <v>77</v>
      </c>
      <c r="E149" s="50"/>
      <c r="F149" s="49">
        <f t="shared" si="16"/>
        <v>3455.8</v>
      </c>
      <c r="G149" s="49">
        <f t="shared" si="16"/>
        <v>0</v>
      </c>
      <c r="H149" s="49">
        <f t="shared" si="16"/>
        <v>0</v>
      </c>
    </row>
    <row r="150" spans="1:8" ht="16.5" customHeight="1">
      <c r="A150" s="108">
        <v>139</v>
      </c>
      <c r="B150" s="75" t="s">
        <v>203</v>
      </c>
      <c r="C150" s="51">
        <v>8110051180</v>
      </c>
      <c r="D150" s="50" t="s">
        <v>77</v>
      </c>
      <c r="E150" s="50" t="s">
        <v>205</v>
      </c>
      <c r="F150" s="49">
        <f t="shared" si="16"/>
        <v>3455.8</v>
      </c>
      <c r="G150" s="49">
        <f t="shared" si="16"/>
        <v>0</v>
      </c>
      <c r="H150" s="49">
        <f t="shared" si="16"/>
        <v>0</v>
      </c>
    </row>
    <row r="151" spans="1:8" ht="30" customHeight="1">
      <c r="A151" s="108">
        <v>140</v>
      </c>
      <c r="B151" s="75" t="s">
        <v>204</v>
      </c>
      <c r="C151" s="51">
        <v>8110051180</v>
      </c>
      <c r="D151" s="50" t="s">
        <v>77</v>
      </c>
      <c r="E151" s="50" t="s">
        <v>206</v>
      </c>
      <c r="F151" s="49">
        <f>'прил 4 ведом'!G58</f>
        <v>3455.8</v>
      </c>
      <c r="G151" s="49">
        <f>'прил 4 ведом'!H58</f>
        <v>0</v>
      </c>
      <c r="H151" s="49">
        <f>'прил 4 ведом'!I58</f>
        <v>0</v>
      </c>
    </row>
    <row r="152" spans="1:8" ht="102" customHeight="1">
      <c r="A152" s="108">
        <v>141</v>
      </c>
      <c r="B152" s="75" t="s">
        <v>63</v>
      </c>
      <c r="C152" s="51">
        <v>8110075140</v>
      </c>
      <c r="D152" s="50"/>
      <c r="E152" s="50"/>
      <c r="F152" s="49">
        <f aca="true" t="shared" si="17" ref="F152:H155">F153</f>
        <v>7203</v>
      </c>
      <c r="G152" s="49">
        <f t="shared" si="17"/>
        <v>7203</v>
      </c>
      <c r="H152" s="49">
        <f t="shared" si="17"/>
        <v>7203</v>
      </c>
    </row>
    <row r="153" spans="1:8" ht="32.25" customHeight="1">
      <c r="A153" s="108">
        <v>142</v>
      </c>
      <c r="B153" s="75" t="s">
        <v>74</v>
      </c>
      <c r="C153" s="51">
        <v>8110075140</v>
      </c>
      <c r="D153" s="50" t="s">
        <v>75</v>
      </c>
      <c r="E153" s="50"/>
      <c r="F153" s="49">
        <f t="shared" si="17"/>
        <v>7203</v>
      </c>
      <c r="G153" s="49">
        <f t="shared" si="17"/>
        <v>7203</v>
      </c>
      <c r="H153" s="49">
        <f t="shared" si="17"/>
        <v>7203</v>
      </c>
    </row>
    <row r="154" spans="1:8" ht="39" customHeight="1">
      <c r="A154" s="108">
        <v>143</v>
      </c>
      <c r="B154" s="75" t="s">
        <v>76</v>
      </c>
      <c r="C154" s="51">
        <v>8110075140</v>
      </c>
      <c r="D154" s="50" t="s">
        <v>77</v>
      </c>
      <c r="E154" s="50"/>
      <c r="F154" s="49">
        <f t="shared" si="17"/>
        <v>7203</v>
      </c>
      <c r="G154" s="49">
        <f t="shared" si="17"/>
        <v>7203</v>
      </c>
      <c r="H154" s="49">
        <f t="shared" si="17"/>
        <v>7203</v>
      </c>
    </row>
    <row r="155" spans="1:8" ht="16.5" customHeight="1">
      <c r="A155" s="108">
        <v>144</v>
      </c>
      <c r="B155" s="75" t="s">
        <v>193</v>
      </c>
      <c r="C155" s="51">
        <v>8110075140</v>
      </c>
      <c r="D155" s="50" t="s">
        <v>77</v>
      </c>
      <c r="E155" s="50" t="s">
        <v>7</v>
      </c>
      <c r="F155" s="49">
        <f t="shared" si="17"/>
        <v>7203</v>
      </c>
      <c r="G155" s="49">
        <f t="shared" si="17"/>
        <v>7203</v>
      </c>
      <c r="H155" s="49">
        <f t="shared" si="17"/>
        <v>7203</v>
      </c>
    </row>
    <row r="156" spans="1:8" ht="20.25" customHeight="1">
      <c r="A156" s="108">
        <v>145</v>
      </c>
      <c r="B156" s="75" t="s">
        <v>202</v>
      </c>
      <c r="C156" s="51">
        <v>8110075140</v>
      </c>
      <c r="D156" s="50" t="s">
        <v>77</v>
      </c>
      <c r="E156" s="50" t="s">
        <v>201</v>
      </c>
      <c r="F156" s="49">
        <f>'прил 4 ведом'!G39</f>
        <v>7203</v>
      </c>
      <c r="G156" s="49">
        <f>'прил 4 ведом'!H39</f>
        <v>7203</v>
      </c>
      <c r="H156" s="49">
        <f>'прил 4 ведом'!I39</f>
        <v>7203</v>
      </c>
    </row>
    <row r="157" spans="1:8" ht="80.25" customHeight="1">
      <c r="A157" s="108">
        <v>146</v>
      </c>
      <c r="B157" s="75" t="s">
        <v>174</v>
      </c>
      <c r="C157" s="51">
        <v>8110080050</v>
      </c>
      <c r="D157" s="50"/>
      <c r="E157" s="50"/>
      <c r="F157" s="49">
        <f aca="true" t="shared" si="18" ref="F157:H160">F158</f>
        <v>1000</v>
      </c>
      <c r="G157" s="49">
        <f t="shared" si="18"/>
        <v>1000</v>
      </c>
      <c r="H157" s="49">
        <f t="shared" si="18"/>
        <v>1000</v>
      </c>
    </row>
    <row r="158" spans="1:8" ht="16.5" customHeight="1">
      <c r="A158" s="108">
        <v>147</v>
      </c>
      <c r="B158" s="75" t="s">
        <v>60</v>
      </c>
      <c r="C158" s="51">
        <v>8110080050</v>
      </c>
      <c r="D158" s="50" t="s">
        <v>61</v>
      </c>
      <c r="E158" s="50"/>
      <c r="F158" s="49">
        <f t="shared" si="18"/>
        <v>1000</v>
      </c>
      <c r="G158" s="49">
        <f t="shared" si="18"/>
        <v>1000</v>
      </c>
      <c r="H158" s="49">
        <f t="shared" si="18"/>
        <v>1000</v>
      </c>
    </row>
    <row r="159" spans="1:8" ht="18" customHeight="1">
      <c r="A159" s="108">
        <v>148</v>
      </c>
      <c r="B159" s="75" t="s">
        <v>124</v>
      </c>
      <c r="C159" s="51">
        <v>8110080050</v>
      </c>
      <c r="D159" s="50" t="s">
        <v>123</v>
      </c>
      <c r="E159" s="50"/>
      <c r="F159" s="49">
        <f t="shared" si="18"/>
        <v>1000</v>
      </c>
      <c r="G159" s="49">
        <f t="shared" si="18"/>
        <v>1000</v>
      </c>
      <c r="H159" s="49">
        <f t="shared" si="18"/>
        <v>1000</v>
      </c>
    </row>
    <row r="160" spans="1:8" ht="16.5" customHeight="1">
      <c r="A160" s="108">
        <v>149</v>
      </c>
      <c r="B160" s="75" t="s">
        <v>193</v>
      </c>
      <c r="C160" s="51">
        <v>8110080050</v>
      </c>
      <c r="D160" s="50" t="s">
        <v>123</v>
      </c>
      <c r="E160" s="50" t="s">
        <v>7</v>
      </c>
      <c r="F160" s="49">
        <f t="shared" si="18"/>
        <v>1000</v>
      </c>
      <c r="G160" s="49">
        <f t="shared" si="18"/>
        <v>1000</v>
      </c>
      <c r="H160" s="49">
        <f t="shared" si="18"/>
        <v>1000</v>
      </c>
    </row>
    <row r="161" spans="1:8" ht="17.25" customHeight="1">
      <c r="A161" s="108">
        <v>150</v>
      </c>
      <c r="B161" s="75" t="s">
        <v>124</v>
      </c>
      <c r="C161" s="51">
        <v>8110080050</v>
      </c>
      <c r="D161" s="74">
        <v>870</v>
      </c>
      <c r="E161" s="50" t="s">
        <v>19</v>
      </c>
      <c r="F161" s="49">
        <v>1000</v>
      </c>
      <c r="G161" s="49">
        <v>1000</v>
      </c>
      <c r="H161" s="49">
        <v>1000</v>
      </c>
    </row>
    <row r="162" spans="1:8" ht="71.25" customHeight="1">
      <c r="A162" s="108">
        <v>151</v>
      </c>
      <c r="B162" s="75" t="s">
        <v>59</v>
      </c>
      <c r="C162" s="51">
        <v>8110080210</v>
      </c>
      <c r="D162" s="74"/>
      <c r="E162" s="50"/>
      <c r="F162" s="49">
        <f>F163+F167+F171</f>
        <v>3670612.8899999997</v>
      </c>
      <c r="G162" s="49">
        <f>G163+G167+G171</f>
        <v>3841570</v>
      </c>
      <c r="H162" s="49">
        <f>H163+H167+H171</f>
        <v>3741278</v>
      </c>
    </row>
    <row r="163" spans="1:8" ht="80.25" customHeight="1">
      <c r="A163" s="108">
        <v>152</v>
      </c>
      <c r="B163" s="75" t="s">
        <v>309</v>
      </c>
      <c r="C163" s="51">
        <v>8110080210</v>
      </c>
      <c r="D163" s="74">
        <v>100</v>
      </c>
      <c r="E163" s="50"/>
      <c r="F163" s="49">
        <f aca="true" t="shared" si="19" ref="F163:H165">F164</f>
        <v>3206720.15</v>
      </c>
      <c r="G163" s="49">
        <f t="shared" si="19"/>
        <v>3388802</v>
      </c>
      <c r="H163" s="49">
        <f t="shared" si="19"/>
        <v>3275040</v>
      </c>
    </row>
    <row r="164" spans="1:8" ht="40.5" customHeight="1">
      <c r="A164" s="108">
        <v>153</v>
      </c>
      <c r="B164" s="75" t="s">
        <v>57</v>
      </c>
      <c r="C164" s="51">
        <v>8110080210</v>
      </c>
      <c r="D164" s="74">
        <v>120</v>
      </c>
      <c r="E164" s="50"/>
      <c r="F164" s="49">
        <f>F165</f>
        <v>3206720.15</v>
      </c>
      <c r="G164" s="49">
        <f>G165</f>
        <v>3388802</v>
      </c>
      <c r="H164" s="49">
        <f>H165</f>
        <v>3275040</v>
      </c>
    </row>
    <row r="165" spans="1:8" ht="14.25" customHeight="1">
      <c r="A165" s="108">
        <v>154</v>
      </c>
      <c r="B165" s="75" t="s">
        <v>193</v>
      </c>
      <c r="C165" s="51">
        <v>8110080210</v>
      </c>
      <c r="D165" s="74">
        <v>120</v>
      </c>
      <c r="E165" s="50" t="s">
        <v>7</v>
      </c>
      <c r="F165" s="49">
        <f t="shared" si="19"/>
        <v>3206720.15</v>
      </c>
      <c r="G165" s="49">
        <f>G166</f>
        <v>3388802</v>
      </c>
      <c r="H165" s="49">
        <f>H166</f>
        <v>3275040</v>
      </c>
    </row>
    <row r="166" spans="1:8" ht="78" customHeight="1">
      <c r="A166" s="108">
        <v>155</v>
      </c>
      <c r="B166" s="75" t="s">
        <v>195</v>
      </c>
      <c r="C166" s="51">
        <v>8110080210</v>
      </c>
      <c r="D166" s="74">
        <v>120</v>
      </c>
      <c r="E166" s="50" t="s">
        <v>9</v>
      </c>
      <c r="F166" s="49">
        <f>'прил 4 ведом'!G25</f>
        <v>3206720.15</v>
      </c>
      <c r="G166" s="49">
        <f>'прил 4 ведом'!H25</f>
        <v>3388802</v>
      </c>
      <c r="H166" s="49">
        <f>'прил 4 ведом'!I25</f>
        <v>3275040</v>
      </c>
    </row>
    <row r="167" spans="1:8" ht="27">
      <c r="A167" s="108">
        <v>156</v>
      </c>
      <c r="B167" s="75" t="s">
        <v>74</v>
      </c>
      <c r="C167" s="51">
        <v>8110080210</v>
      </c>
      <c r="D167" s="74">
        <v>200</v>
      </c>
      <c r="E167" s="50"/>
      <c r="F167" s="49">
        <f aca="true" t="shared" si="20" ref="F167:H169">F168</f>
        <v>410586.61</v>
      </c>
      <c r="G167" s="49">
        <f t="shared" si="20"/>
        <v>448188</v>
      </c>
      <c r="H167" s="49">
        <f t="shared" si="20"/>
        <v>461658</v>
      </c>
    </row>
    <row r="168" spans="1:8" ht="40.5">
      <c r="A168" s="108">
        <v>157</v>
      </c>
      <c r="B168" s="75" t="s">
        <v>76</v>
      </c>
      <c r="C168" s="51">
        <v>8110080210</v>
      </c>
      <c r="D168" s="74">
        <v>240</v>
      </c>
      <c r="E168" s="50"/>
      <c r="F168" s="49">
        <f t="shared" si="20"/>
        <v>410586.61</v>
      </c>
      <c r="G168" s="49">
        <f t="shared" si="20"/>
        <v>448188</v>
      </c>
      <c r="H168" s="49">
        <f t="shared" si="20"/>
        <v>461658</v>
      </c>
    </row>
    <row r="169" spans="1:8" ht="13.5">
      <c r="A169" s="108">
        <v>158</v>
      </c>
      <c r="B169" s="75" t="s">
        <v>193</v>
      </c>
      <c r="C169" s="51">
        <v>8110080210</v>
      </c>
      <c r="D169" s="74">
        <v>240</v>
      </c>
      <c r="E169" s="50" t="s">
        <v>7</v>
      </c>
      <c r="F169" s="54">
        <f t="shared" si="20"/>
        <v>410586.61</v>
      </c>
      <c r="G169" s="54">
        <f t="shared" si="20"/>
        <v>448188</v>
      </c>
      <c r="H169" s="54">
        <f t="shared" si="20"/>
        <v>461658</v>
      </c>
    </row>
    <row r="170" spans="1:8" ht="78.75" customHeight="1">
      <c r="A170" s="108">
        <v>159</v>
      </c>
      <c r="B170" s="75" t="s">
        <v>195</v>
      </c>
      <c r="C170" s="51">
        <v>8110080210</v>
      </c>
      <c r="D170" s="74">
        <v>240</v>
      </c>
      <c r="E170" s="50" t="s">
        <v>9</v>
      </c>
      <c r="F170" s="49">
        <f>'прил 4 ведом'!G27</f>
        <v>410586.61</v>
      </c>
      <c r="G170" s="49">
        <v>448188</v>
      </c>
      <c r="H170" s="49">
        <v>461658</v>
      </c>
    </row>
    <row r="171" spans="1:8" ht="13.5">
      <c r="A171" s="108">
        <v>160</v>
      </c>
      <c r="B171" s="75" t="s">
        <v>60</v>
      </c>
      <c r="C171" s="51">
        <v>8110080210</v>
      </c>
      <c r="D171" s="74">
        <v>800</v>
      </c>
      <c r="E171" s="50"/>
      <c r="F171" s="49">
        <f aca="true" t="shared" si="21" ref="F171:H173">F172</f>
        <v>53306.13</v>
      </c>
      <c r="G171" s="49">
        <f t="shared" si="21"/>
        <v>4580</v>
      </c>
      <c r="H171" s="49">
        <f t="shared" si="21"/>
        <v>4580</v>
      </c>
    </row>
    <row r="172" spans="1:8" ht="13.5">
      <c r="A172" s="108">
        <v>161</v>
      </c>
      <c r="B172" s="75" t="s">
        <v>126</v>
      </c>
      <c r="C172" s="51">
        <v>8110080210</v>
      </c>
      <c r="D172" s="74">
        <v>850</v>
      </c>
      <c r="E172" s="50"/>
      <c r="F172" s="49">
        <f t="shared" si="21"/>
        <v>53306.13</v>
      </c>
      <c r="G172" s="49">
        <f t="shared" si="21"/>
        <v>4580</v>
      </c>
      <c r="H172" s="49">
        <f t="shared" si="21"/>
        <v>4580</v>
      </c>
    </row>
    <row r="173" spans="1:8" ht="13.5">
      <c r="A173" s="108">
        <v>162</v>
      </c>
      <c r="B173" s="75" t="s">
        <v>193</v>
      </c>
      <c r="C173" s="51">
        <v>8110080210</v>
      </c>
      <c r="D173" s="74">
        <v>850</v>
      </c>
      <c r="E173" s="50" t="s">
        <v>7</v>
      </c>
      <c r="F173" s="49">
        <f t="shared" si="21"/>
        <v>53306.13</v>
      </c>
      <c r="G173" s="49">
        <f t="shared" si="21"/>
        <v>4580</v>
      </c>
      <c r="H173" s="49">
        <f t="shared" si="21"/>
        <v>4580</v>
      </c>
    </row>
    <row r="174" spans="1:8" ht="81" customHeight="1">
      <c r="A174" s="108">
        <v>163</v>
      </c>
      <c r="B174" s="75" t="s">
        <v>195</v>
      </c>
      <c r="C174" s="51">
        <v>8110080210</v>
      </c>
      <c r="D174" s="74">
        <v>850</v>
      </c>
      <c r="E174" s="50" t="s">
        <v>9</v>
      </c>
      <c r="F174" s="49">
        <f>'прил 4 ведом'!G29</f>
        <v>53306.13</v>
      </c>
      <c r="G174" s="49">
        <v>4580</v>
      </c>
      <c r="H174" s="49">
        <v>4580</v>
      </c>
    </row>
    <row r="175" spans="1:8" ht="97.5" customHeight="1" hidden="1">
      <c r="A175" s="108">
        <v>164</v>
      </c>
      <c r="B175" s="75" t="s">
        <v>64</v>
      </c>
      <c r="C175" s="51">
        <v>8110080850</v>
      </c>
      <c r="D175" s="74"/>
      <c r="E175" s="50"/>
      <c r="F175" s="49">
        <f aca="true" t="shared" si="22" ref="F175:H178">F176</f>
        <v>0</v>
      </c>
      <c r="G175" s="49">
        <f t="shared" si="22"/>
        <v>0</v>
      </c>
      <c r="H175" s="49">
        <f t="shared" si="22"/>
        <v>0</v>
      </c>
    </row>
    <row r="176" spans="1:8" ht="30" customHeight="1" hidden="1">
      <c r="A176" s="108">
        <v>165</v>
      </c>
      <c r="B176" s="75" t="s">
        <v>74</v>
      </c>
      <c r="C176" s="51">
        <v>8110080850</v>
      </c>
      <c r="D176" s="74">
        <v>200</v>
      </c>
      <c r="E176" s="50"/>
      <c r="F176" s="49">
        <f t="shared" si="22"/>
        <v>0</v>
      </c>
      <c r="G176" s="49">
        <f t="shared" si="22"/>
        <v>0</v>
      </c>
      <c r="H176" s="49">
        <f t="shared" si="22"/>
        <v>0</v>
      </c>
    </row>
    <row r="177" spans="1:8" ht="42" customHeight="1" hidden="1">
      <c r="A177" s="108">
        <v>166</v>
      </c>
      <c r="B177" s="75" t="s">
        <v>76</v>
      </c>
      <c r="C177" s="51">
        <v>8110080850</v>
      </c>
      <c r="D177" s="74">
        <v>240</v>
      </c>
      <c r="E177" s="50"/>
      <c r="F177" s="49">
        <f t="shared" si="22"/>
        <v>0</v>
      </c>
      <c r="G177" s="49">
        <f t="shared" si="22"/>
        <v>0</v>
      </c>
      <c r="H177" s="49">
        <f t="shared" si="22"/>
        <v>0</v>
      </c>
    </row>
    <row r="178" spans="1:8" ht="18" customHeight="1" hidden="1">
      <c r="A178" s="108">
        <v>167</v>
      </c>
      <c r="B178" s="75" t="s">
        <v>193</v>
      </c>
      <c r="C178" s="51">
        <v>8110080850</v>
      </c>
      <c r="D178" s="74">
        <v>240</v>
      </c>
      <c r="E178" s="50" t="s">
        <v>7</v>
      </c>
      <c r="F178" s="49">
        <f t="shared" si="22"/>
        <v>0</v>
      </c>
      <c r="G178" s="49">
        <f t="shared" si="22"/>
        <v>0</v>
      </c>
      <c r="H178" s="49">
        <f t="shared" si="22"/>
        <v>0</v>
      </c>
    </row>
    <row r="179" spans="1:8" ht="17.25" customHeight="1" hidden="1">
      <c r="A179" s="108">
        <v>168</v>
      </c>
      <c r="B179" s="75" t="s">
        <v>202</v>
      </c>
      <c r="C179" s="51">
        <v>8110080850</v>
      </c>
      <c r="D179" s="74">
        <v>240</v>
      </c>
      <c r="E179" s="50" t="s">
        <v>201</v>
      </c>
      <c r="F179" s="49">
        <v>0</v>
      </c>
      <c r="G179" s="49">
        <v>0</v>
      </c>
      <c r="H179" s="49">
        <v>0</v>
      </c>
    </row>
    <row r="180" spans="1:8" ht="55.5" customHeight="1">
      <c r="A180" s="108">
        <v>169</v>
      </c>
      <c r="B180" s="75" t="s">
        <v>54</v>
      </c>
      <c r="C180" s="51">
        <v>9100000000</v>
      </c>
      <c r="D180" s="74"/>
      <c r="E180" s="50"/>
      <c r="F180" s="49">
        <f>F181</f>
        <v>940190</v>
      </c>
      <c r="G180" s="49">
        <f>G181</f>
        <v>940190</v>
      </c>
      <c r="H180" s="49">
        <f>H181</f>
        <v>940190</v>
      </c>
    </row>
    <row r="181" spans="1:8" ht="27">
      <c r="A181" s="108">
        <v>170</v>
      </c>
      <c r="B181" s="75" t="s">
        <v>55</v>
      </c>
      <c r="C181" s="51">
        <v>9110000000</v>
      </c>
      <c r="D181" s="74"/>
      <c r="E181" s="50"/>
      <c r="F181" s="49">
        <f>F184</f>
        <v>940190</v>
      </c>
      <c r="G181" s="49">
        <f>G184</f>
        <v>940190</v>
      </c>
      <c r="H181" s="49">
        <f>H184</f>
        <v>940190</v>
      </c>
    </row>
    <row r="182" spans="1:8" ht="90" customHeight="1">
      <c r="A182" s="108">
        <v>171</v>
      </c>
      <c r="B182" s="75" t="s">
        <v>56</v>
      </c>
      <c r="C182" s="51">
        <v>9110080210</v>
      </c>
      <c r="D182" s="74"/>
      <c r="E182" s="50"/>
      <c r="F182" s="49">
        <f aca="true" t="shared" si="23" ref="F182:H185">F183</f>
        <v>940190</v>
      </c>
      <c r="G182" s="49">
        <f t="shared" si="23"/>
        <v>940190</v>
      </c>
      <c r="H182" s="49">
        <f t="shared" si="23"/>
        <v>940190</v>
      </c>
    </row>
    <row r="183" spans="1:8" ht="83.25" customHeight="1">
      <c r="A183" s="108">
        <v>172</v>
      </c>
      <c r="B183" s="75" t="s">
        <v>309</v>
      </c>
      <c r="C183" s="51">
        <v>9110080210</v>
      </c>
      <c r="D183" s="74">
        <v>100</v>
      </c>
      <c r="E183" s="50"/>
      <c r="F183" s="49">
        <f t="shared" si="23"/>
        <v>940190</v>
      </c>
      <c r="G183" s="49">
        <f t="shared" si="23"/>
        <v>940190</v>
      </c>
      <c r="H183" s="49">
        <f t="shared" si="23"/>
        <v>940190</v>
      </c>
    </row>
    <row r="184" spans="1:8" ht="40.5">
      <c r="A184" s="108">
        <v>173</v>
      </c>
      <c r="B184" s="75" t="s">
        <v>57</v>
      </c>
      <c r="C184" s="51">
        <v>9110080210</v>
      </c>
      <c r="D184" s="74">
        <v>120</v>
      </c>
      <c r="E184" s="50"/>
      <c r="F184" s="49">
        <f t="shared" si="23"/>
        <v>940190</v>
      </c>
      <c r="G184" s="49">
        <f t="shared" si="23"/>
        <v>940190</v>
      </c>
      <c r="H184" s="49">
        <f t="shared" si="23"/>
        <v>940190</v>
      </c>
    </row>
    <row r="185" spans="1:8" ht="13.5">
      <c r="A185" s="108">
        <v>174</v>
      </c>
      <c r="B185" s="75" t="s">
        <v>193</v>
      </c>
      <c r="C185" s="51">
        <v>9110080210</v>
      </c>
      <c r="D185" s="74">
        <v>120</v>
      </c>
      <c r="E185" s="50" t="s">
        <v>7</v>
      </c>
      <c r="F185" s="49">
        <f t="shared" si="23"/>
        <v>940190</v>
      </c>
      <c r="G185" s="49">
        <f t="shared" si="23"/>
        <v>940190</v>
      </c>
      <c r="H185" s="49">
        <f t="shared" si="23"/>
        <v>940190</v>
      </c>
    </row>
    <row r="186" spans="1:8" ht="54.75" customHeight="1">
      <c r="A186" s="108">
        <v>175</v>
      </c>
      <c r="B186" s="75" t="s">
        <v>15</v>
      </c>
      <c r="C186" s="51">
        <v>9110080210</v>
      </c>
      <c r="D186" s="74">
        <v>120</v>
      </c>
      <c r="E186" s="50" t="s">
        <v>8</v>
      </c>
      <c r="F186" s="49">
        <f>'прил 4 ведом'!G14</f>
        <v>940190</v>
      </c>
      <c r="G186" s="49">
        <f>'прил 4 ведом'!H14</f>
        <v>940190</v>
      </c>
      <c r="H186" s="49">
        <f>'прил 4 ведом'!I14</f>
        <v>940190</v>
      </c>
    </row>
    <row r="187" spans="1:8" ht="42" customHeight="1">
      <c r="A187" s="108">
        <v>176</v>
      </c>
      <c r="B187" s="75" t="s">
        <v>238</v>
      </c>
      <c r="C187" s="51">
        <v>0</v>
      </c>
      <c r="D187" s="50" t="s">
        <v>227</v>
      </c>
      <c r="E187" s="50" t="s">
        <v>210</v>
      </c>
      <c r="F187" s="49">
        <f>F192+F200</f>
        <v>74404</v>
      </c>
      <c r="G187" s="49">
        <f>G192+G200</f>
        <v>74404</v>
      </c>
      <c r="H187" s="49">
        <f>H192+H200</f>
        <v>74404</v>
      </c>
    </row>
    <row r="188" spans="1:8" ht="16.5" customHeight="1">
      <c r="A188" s="108">
        <v>177</v>
      </c>
      <c r="B188" s="68" t="s">
        <v>304</v>
      </c>
      <c r="C188" s="51">
        <v>100000000</v>
      </c>
      <c r="D188" s="50" t="s">
        <v>227</v>
      </c>
      <c r="E188" s="50" t="s">
        <v>222</v>
      </c>
      <c r="F188" s="49">
        <f aca="true" t="shared" si="24" ref="F188:H191">F189</f>
        <v>48000</v>
      </c>
      <c r="G188" s="49">
        <f t="shared" si="24"/>
        <v>48000</v>
      </c>
      <c r="H188" s="49">
        <f t="shared" si="24"/>
        <v>48000</v>
      </c>
    </row>
    <row r="189" spans="1:8" ht="15" customHeight="1">
      <c r="A189" s="108">
        <v>178</v>
      </c>
      <c r="B189" s="68" t="s">
        <v>223</v>
      </c>
      <c r="C189" s="51">
        <v>140000000</v>
      </c>
      <c r="D189" s="50" t="s">
        <v>227</v>
      </c>
      <c r="E189" s="50" t="s">
        <v>222</v>
      </c>
      <c r="F189" s="49">
        <f t="shared" si="24"/>
        <v>48000</v>
      </c>
      <c r="G189" s="49">
        <f t="shared" si="24"/>
        <v>48000</v>
      </c>
      <c r="H189" s="49">
        <f t="shared" si="24"/>
        <v>48000</v>
      </c>
    </row>
    <row r="190" spans="1:8" ht="51.75" customHeight="1">
      <c r="A190" s="108">
        <v>179</v>
      </c>
      <c r="B190" s="68" t="s">
        <v>152</v>
      </c>
      <c r="C190" s="51">
        <v>140000000</v>
      </c>
      <c r="D190" s="50" t="s">
        <v>227</v>
      </c>
      <c r="E190" s="50" t="s">
        <v>222</v>
      </c>
      <c r="F190" s="49">
        <f t="shared" si="24"/>
        <v>48000</v>
      </c>
      <c r="G190" s="49">
        <f t="shared" si="24"/>
        <v>48000</v>
      </c>
      <c r="H190" s="49">
        <f t="shared" si="24"/>
        <v>48000</v>
      </c>
    </row>
    <row r="191" spans="1:8" ht="27.75" customHeight="1">
      <c r="A191" s="108">
        <v>180</v>
      </c>
      <c r="B191" s="68" t="s">
        <v>298</v>
      </c>
      <c r="C191" s="51">
        <f>C192</f>
        <v>140082110</v>
      </c>
      <c r="D191" s="50" t="s">
        <v>227</v>
      </c>
      <c r="E191" s="50" t="s">
        <v>224</v>
      </c>
      <c r="F191" s="49">
        <f t="shared" si="24"/>
        <v>48000</v>
      </c>
      <c r="G191" s="49">
        <f t="shared" si="24"/>
        <v>48000</v>
      </c>
      <c r="H191" s="49">
        <f t="shared" si="24"/>
        <v>48000</v>
      </c>
    </row>
    <row r="192" spans="1:8" ht="228" customHeight="1">
      <c r="A192" s="108">
        <v>181</v>
      </c>
      <c r="B192" s="79" t="s">
        <v>231</v>
      </c>
      <c r="C192" s="51">
        <v>140082110</v>
      </c>
      <c r="D192" s="50" t="s">
        <v>227</v>
      </c>
      <c r="E192" s="50" t="s">
        <v>224</v>
      </c>
      <c r="F192" s="49">
        <f aca="true" t="shared" si="25" ref="F192:H193">F193</f>
        <v>48000</v>
      </c>
      <c r="G192" s="49">
        <f t="shared" si="25"/>
        <v>48000</v>
      </c>
      <c r="H192" s="49">
        <f t="shared" si="25"/>
        <v>48000</v>
      </c>
    </row>
    <row r="193" spans="1:8" ht="15" customHeight="1">
      <c r="A193" s="108">
        <v>182</v>
      </c>
      <c r="B193" s="80" t="s">
        <v>232</v>
      </c>
      <c r="C193" s="51">
        <v>140082110</v>
      </c>
      <c r="D193" s="50" t="s">
        <v>85</v>
      </c>
      <c r="E193" s="50" t="s">
        <v>224</v>
      </c>
      <c r="F193" s="49">
        <f t="shared" si="25"/>
        <v>48000</v>
      </c>
      <c r="G193" s="49">
        <f t="shared" si="25"/>
        <v>48000</v>
      </c>
      <c r="H193" s="49">
        <f t="shared" si="25"/>
        <v>48000</v>
      </c>
    </row>
    <row r="194" spans="1:8" ht="15" customHeight="1">
      <c r="A194" s="108">
        <v>183</v>
      </c>
      <c r="B194" s="80" t="s">
        <v>191</v>
      </c>
      <c r="C194" s="51">
        <v>140082110</v>
      </c>
      <c r="D194" s="74">
        <v>540</v>
      </c>
      <c r="E194" s="50" t="s">
        <v>224</v>
      </c>
      <c r="F194" s="49">
        <f>'прил 4 ведом'!G151</f>
        <v>48000</v>
      </c>
      <c r="G194" s="49">
        <f>'прил 4 ведом'!H151</f>
        <v>48000</v>
      </c>
      <c r="H194" s="49">
        <f>'прил 4 ведом'!I151</f>
        <v>48000</v>
      </c>
    </row>
    <row r="195" spans="1:8" ht="57" customHeight="1">
      <c r="A195" s="108">
        <v>184</v>
      </c>
      <c r="B195" s="68" t="s">
        <v>305</v>
      </c>
      <c r="C195" s="51">
        <v>8100000000</v>
      </c>
      <c r="D195" s="74"/>
      <c r="E195" s="50"/>
      <c r="F195" s="49">
        <f aca="true" t="shared" si="26" ref="F195:H198">F196</f>
        <v>26404</v>
      </c>
      <c r="G195" s="49">
        <f t="shared" si="26"/>
        <v>26404</v>
      </c>
      <c r="H195" s="49">
        <f t="shared" si="26"/>
        <v>26404</v>
      </c>
    </row>
    <row r="196" spans="1:8" ht="27.75" customHeight="1">
      <c r="A196" s="108">
        <v>185</v>
      </c>
      <c r="B196" s="68" t="s">
        <v>209</v>
      </c>
      <c r="C196" s="51">
        <v>8100000000</v>
      </c>
      <c r="D196" s="50" t="s">
        <v>227</v>
      </c>
      <c r="E196" s="50" t="s">
        <v>222</v>
      </c>
      <c r="F196" s="49">
        <f t="shared" si="26"/>
        <v>26404</v>
      </c>
      <c r="G196" s="49">
        <f t="shared" si="26"/>
        <v>26404</v>
      </c>
      <c r="H196" s="49">
        <f t="shared" si="26"/>
        <v>26404</v>
      </c>
    </row>
    <row r="197" spans="1:8" ht="31.5" customHeight="1">
      <c r="A197" s="108">
        <v>186</v>
      </c>
      <c r="B197" s="68" t="s">
        <v>58</v>
      </c>
      <c r="C197" s="51">
        <v>8110000000</v>
      </c>
      <c r="D197" s="50" t="s">
        <v>227</v>
      </c>
      <c r="E197" s="50" t="s">
        <v>210</v>
      </c>
      <c r="F197" s="49">
        <f t="shared" si="26"/>
        <v>26404</v>
      </c>
      <c r="G197" s="49">
        <f t="shared" si="26"/>
        <v>26404</v>
      </c>
      <c r="H197" s="49">
        <f t="shared" si="26"/>
        <v>26404</v>
      </c>
    </row>
    <row r="198" spans="1:8" ht="31.5" customHeight="1">
      <c r="A198" s="108">
        <v>187</v>
      </c>
      <c r="B198" s="68" t="s">
        <v>62</v>
      </c>
      <c r="C198" s="51">
        <f>C199</f>
        <v>8110082090</v>
      </c>
      <c r="D198" s="50" t="s">
        <v>227</v>
      </c>
      <c r="E198" s="50" t="s">
        <v>210</v>
      </c>
      <c r="F198" s="49">
        <f t="shared" si="26"/>
        <v>26404</v>
      </c>
      <c r="G198" s="49">
        <f t="shared" si="26"/>
        <v>26404</v>
      </c>
      <c r="H198" s="49">
        <f t="shared" si="26"/>
        <v>26404</v>
      </c>
    </row>
    <row r="199" spans="1:8" ht="144.75" customHeight="1">
      <c r="A199" s="108">
        <v>188</v>
      </c>
      <c r="B199" s="79" t="s">
        <v>311</v>
      </c>
      <c r="C199" s="51">
        <v>8110082090</v>
      </c>
      <c r="D199" s="50" t="s">
        <v>227</v>
      </c>
      <c r="E199" s="50" t="s">
        <v>208</v>
      </c>
      <c r="F199" s="49">
        <f aca="true" t="shared" si="27" ref="F199:H200">F200</f>
        <v>26404</v>
      </c>
      <c r="G199" s="49">
        <f t="shared" si="27"/>
        <v>26404</v>
      </c>
      <c r="H199" s="49">
        <f t="shared" si="27"/>
        <v>26404</v>
      </c>
    </row>
    <row r="200" spans="1:8" ht="15" customHeight="1">
      <c r="A200" s="108">
        <v>189</v>
      </c>
      <c r="B200" s="80" t="s">
        <v>232</v>
      </c>
      <c r="C200" s="51">
        <v>8110082090</v>
      </c>
      <c r="D200" s="74">
        <v>500</v>
      </c>
      <c r="E200" s="50" t="s">
        <v>208</v>
      </c>
      <c r="F200" s="49">
        <f t="shared" si="27"/>
        <v>26404</v>
      </c>
      <c r="G200" s="49">
        <f t="shared" si="27"/>
        <v>26404</v>
      </c>
      <c r="H200" s="49">
        <f t="shared" si="27"/>
        <v>26404</v>
      </c>
    </row>
    <row r="201" spans="1:8" ht="15" customHeight="1">
      <c r="A201" s="108">
        <v>190</v>
      </c>
      <c r="B201" s="80" t="s">
        <v>191</v>
      </c>
      <c r="C201" s="51">
        <v>8110082090</v>
      </c>
      <c r="D201" s="74">
        <v>540</v>
      </c>
      <c r="E201" s="50" t="s">
        <v>208</v>
      </c>
      <c r="F201" s="49">
        <f>'прил 4 ведом'!G159</f>
        <v>26404</v>
      </c>
      <c r="G201" s="49">
        <f>'прил 4 ведом'!H159</f>
        <v>26404</v>
      </c>
      <c r="H201" s="49">
        <f>'прил 4 ведом'!I159</f>
        <v>26404</v>
      </c>
    </row>
    <row r="202" spans="1:8" ht="13.5">
      <c r="A202" s="108">
        <v>191</v>
      </c>
      <c r="B202" s="75" t="s">
        <v>26</v>
      </c>
      <c r="C202" s="74"/>
      <c r="D202" s="50"/>
      <c r="E202" s="74"/>
      <c r="F202" s="54">
        <f>'прил 4 ведом'!G161</f>
        <v>0</v>
      </c>
      <c r="G202" s="54">
        <v>227850</v>
      </c>
      <c r="H202" s="54">
        <f>'прил 4 ведом'!I161</f>
        <v>437905</v>
      </c>
    </row>
    <row r="203" spans="1:8" ht="13.5">
      <c r="A203" s="140"/>
      <c r="B203" s="140"/>
      <c r="C203" s="74"/>
      <c r="D203" s="55"/>
      <c r="E203" s="74"/>
      <c r="F203" s="49">
        <v>17104122.25</v>
      </c>
      <c r="G203" s="49">
        <f>G202+G180+G175++G141+G122+G12+G187</f>
        <v>9341850</v>
      </c>
      <c r="H203" s="49">
        <f>H202+H180+H175++H141+H122+H12+H187</f>
        <v>9196011</v>
      </c>
    </row>
    <row r="205" ht="13.5">
      <c r="F205" s="104"/>
    </row>
  </sheetData>
  <sheetProtection/>
  <mergeCells count="14">
    <mergeCell ref="A8:A10"/>
    <mergeCell ref="B8:B10"/>
    <mergeCell ref="C8:C10"/>
    <mergeCell ref="D8:D10"/>
    <mergeCell ref="A1:H1"/>
    <mergeCell ref="A2:H2"/>
    <mergeCell ref="A3:H3"/>
    <mergeCell ref="A7:H7"/>
    <mergeCell ref="A5:H6"/>
    <mergeCell ref="A203:B203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buh01</cp:lastModifiedBy>
  <cp:lastPrinted>2022-01-10T02:30:42Z</cp:lastPrinted>
  <dcterms:created xsi:type="dcterms:W3CDTF">2010-12-02T07:50:49Z</dcterms:created>
  <dcterms:modified xsi:type="dcterms:W3CDTF">2022-01-10T02:57:37Z</dcterms:modified>
  <cp:category/>
  <cp:version/>
  <cp:contentType/>
  <cp:contentStatus/>
</cp:coreProperties>
</file>