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70" tabRatio="676" activeTab="0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  <sheet name="прил 6 РП,ЦСР,ВР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<sst xmlns="http://schemas.openxmlformats.org/spreadsheetml/2006/main" count="1132" uniqueCount="373">
  <si>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</si>
  <si>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</si>
  <si>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</si>
  <si>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</si>
  <si>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</si>
  <si>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</si>
  <si>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</si>
  <si>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</si>
  <si>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</si>
  <si>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</si>
  <si>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</si>
  <si>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</si>
  <si>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</si>
  <si>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</si>
  <si>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</si>
  <si>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</si>
  <si>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</si>
  <si>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</si>
  <si>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</si>
  <si>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</si>
  <si>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</si>
  <si>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</si>
  <si>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</si>
  <si>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</si>
  <si>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</si>
  <si>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</si>
  <si>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805 1 11 05070 00 0000 120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</si>
  <si>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</si>
  <si>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</si>
  <si>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</si>
  <si>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</si>
  <si>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</si>
  <si>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</si>
  <si>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</si>
  <si>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</si>
  <si>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</si>
  <si>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</si>
  <si>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</si>
  <si>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</si>
  <si>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</si>
  <si>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</si>
  <si>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</si>
  <si>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</si>
  <si>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</si>
  <si>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</si>
  <si>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</si>
  <si>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</si>
  <si>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</si>
  <si>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</si>
  <si>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</si>
  <si>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</si>
  <si>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</si>
  <si>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</si>
  <si>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</si>
  <si>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</si>
  <si>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</si>
  <si>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</si>
  <si>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</si>
  <si>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</si>
  <si>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</si>
  <si>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</si>
  <si>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</si>
  <si>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</si>
  <si>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</si>
  <si>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182 1 06 06030 00 0000 110</t>
  </si>
  <si>
    <t>182 1 06 06033 10 0000 110</t>
  </si>
  <si>
    <t>182 1 06 06040 00 0000 110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</si>
  <si>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</si>
  <si>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</si>
  <si>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</si>
  <si>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</si>
  <si>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</si>
  <si>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</si>
  <si>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</si>
  <si>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</si>
  <si>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</si>
  <si>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</si>
  <si>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</si>
  <si>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</si>
  <si>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</si>
  <si>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 xml:space="preserve">         Установить, что публичные нормативные обязательства поселения не принимаются.</t>
  </si>
  <si>
    <t>540</t>
  </si>
  <si>
    <t>500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</si>
  <si>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</si>
  <si>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</si>
  <si>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>000 1 08 04020 01 0000 110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</si>
  <si>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</si>
  <si>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</si>
  <si>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</si>
  <si>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</si>
  <si>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</si>
  <si>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</si>
  <si>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</si>
  <si>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</si>
  <si>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</si>
  <si>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</si>
  <si>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</si>
  <si>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</si>
  <si>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</si>
  <si>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</si>
  <si>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</si>
  <si>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</si>
  <si>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</si>
  <si>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</si>
  <si>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2.      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</si>
  <si>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3.       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</si>
  <si>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>4.       Администрация Галанинского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</si>
  <si>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Субвенции бюджетам субъектов Российской Федерации </t>
  </si>
  <si>
    <t>Дотации бюджетам сельских поселений на выравнивание бюджетной обеспеченности из районного фонда финансовой поддержки</t>
  </si>
  <si>
    <t>000 1 03 00000 00 0000 000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</si>
  <si>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</si>
  <si>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</si>
  <si>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</si>
  <si>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</si>
  <si>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</si>
  <si>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</si>
  <si>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</si>
  <si>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</si>
  <si>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</si>
  <si>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</si>
  <si>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</si>
  <si>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</si>
  <si>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</si>
  <si>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7) в случае заключения Администрацией Галанинского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полномочий;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</si>
  <si>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</si>
  <si>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</si>
  <si>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</si>
  <si>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</si>
  <si>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</si>
  <si>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</si>
  <si>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</si>
  <si>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</si>
  <si>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</si>
  <si>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</si>
  <si>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</si>
  <si>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</si>
  <si>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</si>
  <si>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</si>
  <si>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</si>
  <si>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</si>
  <si>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</si>
  <si>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</si>
  <si>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</si>
  <si>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</si>
  <si>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</si>
  <si>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</si>
  <si>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</si>
  <si>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</si>
  <si>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</si>
  <si>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</si>
  <si>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</si>
  <si>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</si>
  <si>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</si>
  <si>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</si>
  <si>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</si>
  <si>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</si>
  <si>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</si>
  <si>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</si>
  <si>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</si>
  <si>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</si>
  <si>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</si>
  <si>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</si>
  <si>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</si>
  <si>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</si>
  <si>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</si>
  <si>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</si>
  <si>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№ строки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</si>
  <si>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</si>
  <si>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</si>
  <si>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</si>
  <si>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</si>
  <si>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</si>
  <si>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</si>
  <si>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</si>
  <si>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</si>
  <si>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</si>
  <si>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</si>
  <si>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</si>
  <si>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</si>
  <si>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</si>
  <si>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</si>
  <si>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</si>
  <si>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</si>
  <si>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</si>
  <si>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</si>
  <si>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</si>
  <si>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</si>
  <si>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</si>
  <si>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</si>
  <si>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</si>
  <si>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</si>
  <si>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</si>
  <si>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</si>
  <si>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</si>
  <si>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</si>
  <si>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</si>
  <si>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</si>
  <si>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</si>
  <si>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</si>
  <si>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</si>
  <si>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</si>
  <si>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</si>
  <si>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</si>
  <si>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</si>
  <si>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</si>
  <si>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</si>
  <si>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(выполнением работ);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</si>
  <si>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</si>
  <si>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</si>
  <si>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</si>
  <si>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</si>
  <si>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</si>
  <si>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</si>
  <si>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</si>
  <si>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</si>
  <si>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</si>
  <si>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</si>
  <si>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</si>
  <si>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</si>
  <si>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</si>
  <si>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</si>
  <si>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</si>
  <si>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</si>
  <si>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</si>
  <si>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</si>
  <si>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</si>
  <si>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</si>
  <si>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 xml:space="preserve">     3)  дефицит  бюджета поселения в сумме 0,00 рублей;</t>
  </si>
  <si>
    <t xml:space="preserve">    4)  источники внутреннего финансирования дефицита бюджета поселения  в сумме 0,00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</si>
  <si>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Доходы бюджета поселений  2022 года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</si>
  <si>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</si>
  <si>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</si>
  <si>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</si>
  <si>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</si>
  <si>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</si>
  <si>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</si>
  <si>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</si>
  <si>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</si>
  <si>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</si>
  <si>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</si>
  <si>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</si>
  <si>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</si>
  <si>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</si>
  <si>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805 2 02 15001 10 0020 150</t>
  </si>
  <si>
    <t>0107</t>
  </si>
  <si>
    <t>0310</t>
  </si>
  <si>
    <t>Обеспечение пожарной безопасности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</si>
  <si>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</si>
  <si>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</si>
  <si>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Сумма на 2022 год</t>
  </si>
  <si>
    <t>Сумма на    2022 год</t>
  </si>
  <si>
    <t>01400S5550</t>
  </si>
  <si>
    <t>Подпрограмма "Содержание автомобильных дорог общего пользования Галанинского сельсовета "</t>
  </si>
  <si>
    <t xml:space="preserve">                   «О  бюджете Галанинского сельсовета на 2022 год и</t>
  </si>
  <si>
    <t xml:space="preserve">         плановый период 2023-2024 годов»</t>
  </si>
  <si>
    <t>Статья 1. Основные характеристики бюджета поселения на 2022 год                                                                                             и плановый период 2023-2024 годов</t>
  </si>
  <si>
    <t xml:space="preserve">     1. Утвердить основные характеристики бюджета поселения на 2022 год:</t>
  </si>
  <si>
    <t xml:space="preserve">     2. Утвердить основные характеристики бюджета поселения на 2023 год и на 2024 год:</t>
  </si>
  <si>
    <t xml:space="preserve"> 1) Установить, что не использованные по состоянию на 1 января 2022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2022 года.</t>
  </si>
  <si>
    <t xml:space="preserve">    2) Остатки средств бюджета поселения на 1 января 2022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2022 году.</t>
  </si>
  <si>
    <t xml:space="preserve">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2022 года обязательствам, производится главными распорядителями средств бюджета поселения за счет утвержденных им бюджетных ассигнований на 2022 год.</t>
  </si>
  <si>
    <t xml:space="preserve">      на 1 января 2022 года в сумме 0,00 рублей, в том числе  по муниципальным гарантиям в сумме 0,00 рублей;</t>
  </si>
  <si>
    <t xml:space="preserve">       на 1 января 2022 года в сумме 0,00 рублей, в том числе по муниципальным гарантиям в сумме 0,00 рублей;</t>
  </si>
  <si>
    <t xml:space="preserve">        на 1 января 2023 года в сумме 0,00 рублей, в том числе по муниципальным гарантиям в сумме 0,00 рублей.</t>
  </si>
  <si>
    <t>Межбюджетные трансферты  предоставляются в соответствии с  утвержденной бюджетной  росписью и порядком, утвержденным представительным органом Галанинского сельсовета. Направить в 2022году и плановом периоде 2023-2024годов в бюджет Казачинского района:</t>
  </si>
  <si>
    <t>Источники внутреннего финансирования дефицита бюджета поселения в 2022 году и плановом периоде 2023-2024 годов</t>
  </si>
  <si>
    <t xml:space="preserve">   2022 год</t>
  </si>
  <si>
    <t xml:space="preserve">  2023 год</t>
  </si>
  <si>
    <t xml:space="preserve">  2024год</t>
  </si>
  <si>
    <t>Доходы бюджета поселений на 2022 год и плановый период 2023-2024 годов</t>
  </si>
  <si>
    <t>Доходы бюджета поселений  2023 года</t>
  </si>
  <si>
    <t>Доходы бюджета поселений  2024 года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</si>
  <si>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2022 год и плановый период 2023-2024 годов</t>
  </si>
  <si>
    <t>Сумма на 2023 год</t>
  </si>
  <si>
    <t>Сумма на 2024 год</t>
  </si>
  <si>
    <t xml:space="preserve">       Ведомственная структура расходов бюджета поселения на 2022 год  и плановый период 2023-2024 годов</t>
  </si>
  <si>
    <t>Сумма на    2024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</si>
  <si>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2022 год и плановый период 2023-2024 годы</t>
  </si>
  <si>
    <t>Прочие субсидии</t>
  </si>
  <si>
    <t>805 202 29 999 10 1060 150</t>
  </si>
  <si>
    <t>805 202 29999 10 7412 150</t>
  </si>
  <si>
    <t>Прочие субсидии бюджетам сельских поселений (на реализацию мероприятий, направленных на  повышение безопасности дорожного движения)</t>
  </si>
  <si>
    <t>Прочие субсидии бюджетам сельских поселений на обеспечение первичных мер пожарной безопасности</t>
  </si>
  <si>
    <t>805 202 29999 10 7509</t>
  </si>
  <si>
    <t>Прочие субсидии бюджетам сельских поселений на организацию и проведение акарицидной обработки</t>
  </si>
  <si>
    <t>805 2 02 35118 00 0000 150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</si>
  <si>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</si>
  <si>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</si>
  <si>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</si>
  <si>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</si>
  <si>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</si>
  <si>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</si>
  <si>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</si>
  <si>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</si>
  <si>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</si>
  <si>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</si>
  <si>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</si>
  <si>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</si>
  <si>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</si>
  <si>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</si>
  <si>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</si>
  <si>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805 202 29 9999 00 0000 150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</si>
  <si>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2022 год  и плановый период 2023-2024 годов</t>
  </si>
  <si>
    <t xml:space="preserve">     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2022 году и плановом периоде 2023-2024 годов, составляет 5 штатных единиц, в том числе выборных должностных лиц, осуществляющих свои полномочия на постоянной основе- 1 штатная единица, численность работников, муниципальных служащих - 4 штатные единицы.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</si>
  <si>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1 937 508,00рублей ежегодно  в 2022-2024годах.</t>
  </si>
  <si>
    <t>1102</t>
  </si>
  <si>
    <t xml:space="preserve">Проведение официальных физкультурных и спортивных мероприятий в рамках подпрограммы "Прочие мероприятия  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сельсовета"" 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</si>
  <si>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</si>
  <si>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Муниципальная программа Галанинского сельсовета " Создание безопасных и комфортных условий для проживания на территории Галанинского сельсовета"</t>
  </si>
  <si>
    <t xml:space="preserve">Подпрограмма " Прочие мероприятия Галанинского сельсовета"  </t>
  </si>
  <si>
    <t>Обеспечение деятельности (оказания услуг) ведомственных учреждений в рамках подпрограммы " Прочие мероприятия Галанинского сельсовета"   муниципальной программы Галанинского сельсовета " Создание безопасных и комфортных условий для проживания на территории Галанинского сельсовета"</t>
  </si>
  <si>
    <t xml:space="preserve">Подпрограмма "Прочие мероприятия Галанинского сельсовета" </t>
  </si>
  <si>
    <t>Обеспечение деятельности (оказания услуг) подведомственных учреждений в рамках подпрограммы "Прочие мероприятия Галанинского сельсовета""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</si>
  <si>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     3)  дефицит  бюджета поселения на 2023 год в сумме 0,00 рублей и на 2024 год в сумме   0,00 рублей.</t>
  </si>
  <si>
    <t xml:space="preserve">      4) источники внутреннего финансирования дефицита   бюджета  поселения на 2023 год  в сумме 0,00 рублей и на 2024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</si>
  <si>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Статья 2. Доходы бюджета поселения на 2022 год и плановый период 2023-2024 годов</t>
  </si>
  <si>
    <t>Статья 3. Изменение показателей  бюджетной росписи бюджета поселения</t>
  </si>
  <si>
    <t>Статья 4. Индексация размеров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</si>
  <si>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>Статья 5.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</si>
  <si>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r>
      <t>Статья 6. Индексация заработной платы работников муниципальных учреждений</t>
    </r>
    <r>
      <rPr>
        <sz val="11"/>
        <rFont val="Times New Roman"/>
        <family val="1"/>
      </rPr>
      <t xml:space="preserve">  </t>
    </r>
  </si>
  <si>
    <t xml:space="preserve"> Статья 7.  Особенности использования средств, получаемых муниципальными бюджетными учреждениями в 2022 году</t>
  </si>
  <si>
    <t xml:space="preserve">Статья 8. Особенности исполнения бюджета поселения в 2022 году </t>
  </si>
  <si>
    <r>
      <t>Статья 9.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Резервный фонд Администрации Галанинского сельсовета</t>
    </r>
    <r>
      <rPr>
        <sz val="11"/>
        <rFont val="Times New Roman"/>
        <family val="1"/>
      </rPr>
      <t xml:space="preserve">    </t>
    </r>
  </si>
  <si>
    <t>Статья 10. Дорожный фонд  Галанинского сельсовета</t>
  </si>
  <si>
    <t>Статья 11. Муниципальный внутренний долг Администрации Галанинского сельсовета</t>
  </si>
  <si>
    <t>Статья 12. Иные межбюджетные трансферты.</t>
  </si>
  <si>
    <t>Статья 13. Публичные нормативные обязательства.</t>
  </si>
  <si>
    <t>Статья 14.  Вступление в силу настоящего решения</t>
  </si>
  <si>
    <t xml:space="preserve">         Решение вступает в силу с 1 января 2022  года, но не ранее дня и подлежит официальному опубликованию в течении 10 дней после его подписания.</t>
  </si>
  <si>
    <t>2.      Предельный объем расходов на обслуживание муниципального долга в  Галанинском сельсовете в 2022-2024 годы не планируется.</t>
  </si>
  <si>
    <t>1.      Утвердить  верхний предел муниципального внутреннего долга  по долговым обязательствам поселения:</t>
  </si>
  <si>
    <t>3.      Установить, что в 2022 году и плановом периоде 2023-2024 годов муниципальные гарантии Галанинского сельсовета не предоставляются. Бюджетные ассигнования на исполнение муниципальных гарантий Галанинского сельсовета на 2022-2024 годы не предусмотрены.</t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</si>
  <si>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</si>
  <si>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</si>
  <si>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</si>
  <si>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</si>
  <si>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             Приложение 6</t>
  </si>
  <si>
    <t xml:space="preserve">         Утвердить доходы бюджета поселения на 2022 год и плановый период 2023-2024 годов согласно приложению 2 к настоящему Решению.</t>
  </si>
  <si>
    <t xml:space="preserve">        Установить, что в расходной части бюджета поселения предусматривается резервный фонд администрации сельсовета на 2022 год и плановый период 2023-2024 годов в сумме 1 000 рублей ежегодно. Расходование средств резервного фонда осуществляется в соответствии с Порядком, установленным Администрацией Галанинского сельсовета.</t>
  </si>
  <si>
    <t xml:space="preserve"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сумме 48 000,00 руб. ежегодно в 2022-2024годах. </t>
  </si>
  <si>
    <t xml:space="preserve">     Установить, что  Глава Администрации  Галанинского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2022 год и плановый период 2023-2024 годов без внесения изменений в настоящее Решение :</t>
  </si>
  <si>
    <t xml:space="preserve">     Размеры денежного вознаграждения выборных должностных лиц, осуществляющих свои полномочия на постоянной основе, а также лиц, замещающих иные муниципальные должности Галанинского сельсовета, членов выборных органов местного самоуправления, и должностных окладов по должностям муниципальной службы,  увеличиваются (индексируются) в 2022 г.          с 1 октября  2022г. на 4%, в плановом периоде  2023-2024 годах на коэффициент, равный 1.</t>
  </si>
  <si>
    <t xml:space="preserve">           Заработная плата работников муниципальных казенных, бюджетных учреждений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труда),увеличивается (индексируется) в  2022году   с 1 октября 2020 на  4,0%, в плановом периоде   2023-2024 годов  на коэффициент, равный 1.  </t>
  </si>
  <si>
    <t>1.       Доходы от сдачи в аренду имущества, находящегося в муниципальной собственности и переданного в оперативное управление муниципальным казенным учреждениям,  от платных услуг,  оказываемым муниципальными казенными учреждениями, безвозмездное поступление от физических и юридических лиц, международных организаций и правительств иностранных государств, в том числе добровольные пожертвования, и от иной приносящей доход деятельности, осуществляемой муниципальными казенными учреждениями, (далее по тексту - доходы от сдачи в аренду имущества и от приносящей доход деятельности) направляются в пределах сумм, фактически поступивших в доход бюджета Галанинского сельсовета и отраженных на лицевых счетах муниципальных казенных учреждений, на  обеспечение их деятельности в соответствии с бюджетной сметой.</t>
  </si>
  <si>
    <t>2.Межбюджетные трансферты на осуществление отдельных полномочий органами местного самоуправления поселений, по нему муниципальному контролю сельских поселений в рамках непрограммных расходов отдельных органов местного самоуправления в сумме 26 404,00 рублей ежегодно  в 2022-2024годах.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</si>
  <si>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</si>
  <si>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</si>
  <si>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</si>
  <si>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</si>
  <si>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</si>
  <si>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Функционирование  администрации Галанинского сельсовета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</si>
  <si>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</si>
  <si>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4.      Установить, что в 2022 году и плановом периоде 2023-2024 годов предельный объем муниципального долга Администрации Галанинского сельсовета Казачинского района составит  2022год-429 881,00руб.; 2023год - 435 778,50 руб.; 2024 год - 442360,50 руб.</t>
  </si>
  <si>
    <t xml:space="preserve">       1.  Утвердить объем бюджетных ассигнований дорожного фонда Администрации Галанинского сельсовета  на 2022 в сумме 315 400,00 рублей, на 2023 год в сумме  323 000,00ублей, на 2024 год в сумме 331 800,00 рублей.</t>
  </si>
  <si>
    <t xml:space="preserve">     2.  Порядок формирования и расходования средств Дорожного фонда осуществляется в соответствии с порядком, утвержденным Галанинским сельским Советом депутатов.      </t>
  </si>
  <si>
    <t>Совета депутатов  от  28.12.2021г  № 15-58</t>
  </si>
  <si>
    <t xml:space="preserve">Совета депутатов  от 28.12.2021г.  № 15-58 </t>
  </si>
  <si>
    <t>Совета депутатов  от    28.12.2021г  № 15-58</t>
  </si>
  <si>
    <t>Совета депутатов  от  28.12.2021г  №  15-58</t>
  </si>
  <si>
    <t>Совета депутатов от  28.12.2021 № 15-58</t>
  </si>
  <si>
    <t>Совета депутатов  от 28.12.2021г № 15-58</t>
  </si>
  <si>
    <t xml:space="preserve">                                                       РЕШЕНИЕ</t>
  </si>
  <si>
    <t>к Решению Галанинского сельского</t>
  </si>
  <si>
    <t>к   Решению Галанинского сельского</t>
  </si>
  <si>
    <t>к  Решению Галанинского сельского</t>
  </si>
  <si>
    <t xml:space="preserve">     1) прогнозируемый общий объем  доходов бюджета поселения в сумме 8 637 218,00 рублей;</t>
  </si>
  <si>
    <t xml:space="preserve">     2) общий объем расходов бюджета поселения в сумме 8 637 218,00 рублей;</t>
  </si>
  <si>
    <t xml:space="preserve">     1) прогнозируемый общий объем  доходов бюджета поселения на 2023 год в сумме                     9 119 535,00 рублей  и на 2024 год в сумме 8 977 062,00 рублей;</t>
  </si>
  <si>
    <t xml:space="preserve">    2) общий объем расходов бюджета поселения  на 2023 год в сумме 9 119 535,00рублей, в том  числе  условно утвержденные расходы     в сумме 227 988,00рублей, и на 2024год  в сумме    8 977 062,00 рублей, в том числе условно подтвержденные расходы 448 853,00 руб.</t>
  </si>
  <si>
    <t>Глава Галанинского сельсовета                                                                              Е.В.Никифорова</t>
  </si>
  <si>
    <t>Председатель Галанинского</t>
  </si>
  <si>
    <t>Сельского Совета депутатов                                                                                     В.М.Кузьмин</t>
  </si>
  <si>
    <t>«24 » декабря 2021г.                               с. Галанино                       № 15-58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</si>
</sst>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32" borderId="0" xfId="0" applyFont="1" applyFill="1" applyAlignment="1">
      <alignment horizontal="justify" vertical="top" wrapText="1"/>
    </xf>
    <xf numFmtId="0" fontId="3" fillId="32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178" fontId="6" fillId="32" borderId="0" xfId="0" applyNumberFormat="1" applyFont="1" applyFill="1" applyBorder="1" applyAlignment="1">
      <alignment horizontal="center" vertical="top" wrapText="1"/>
    </xf>
    <xf numFmtId="177" fontId="6" fillId="32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78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77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78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77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2" borderId="1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2" fontId="1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6" fillId="0" borderId="11" xfId="0" applyFont="1" applyFill="1" applyBorder="1" applyAlignment="1">
      <alignment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Border="1" applyAlignment="1">
      <alignment horizontal="right" vertical="top" wrapText="1"/>
    </xf>
    <xf numFmtId="4" fontId="6" fillId="32" borderId="11" xfId="0" applyNumberFormat="1" applyFont="1" applyFill="1" applyBorder="1" applyAlignment="1">
      <alignment horizontal="right" vertical="top" wrapText="1"/>
    </xf>
    <xf numFmtId="2" fontId="7" fillId="32" borderId="11" xfId="0" applyNumberFormat="1" applyFont="1" applyFill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33" borderId="11" xfId="0" applyNumberFormat="1" applyFont="1" applyFill="1" applyBorder="1" applyAlignment="1">
      <alignment horizontal="right" vertical="top" wrapText="1"/>
    </xf>
    <xf numFmtId="4" fontId="7" fillId="32" borderId="11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Border="1" applyAlignment="1" applyProtection="1">
      <alignment horizontal="left" wrapText="1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2" fontId="13" fillId="33" borderId="11" xfId="0" applyNumberFormat="1" applyFont="1" applyFill="1" applyBorder="1" applyAlignment="1">
      <alignment horizontal="right" vertical="top" wrapText="1"/>
    </xf>
    <xf numFmtId="2" fontId="6" fillId="33" borderId="11" xfId="0" applyNumberFormat="1" applyFont="1" applyFill="1" applyBorder="1" applyAlignment="1">
      <alignment horizontal="righ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178" fontId="6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178" fontId="7" fillId="33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2" fontId="6" fillId="34" borderId="11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177" fontId="0" fillId="0" borderId="0" xfId="0" applyNumberFormat="1" applyFont="1" applyBorder="1" applyAlignment="1">
      <alignment/>
    </xf>
    <xf numFmtId="0" fontId="4" fillId="32" borderId="0" xfId="0" applyFont="1" applyFill="1" applyAlignment="1">
      <alignment horizontal="justify" vertical="top" wrapText="1"/>
    </xf>
    <xf numFmtId="2" fontId="6" fillId="32" borderId="11" xfId="0" applyNumberFormat="1" applyFont="1" applyFill="1" applyBorder="1" applyAlignment="1">
      <alignment/>
    </xf>
    <xf numFmtId="181" fontId="6" fillId="33" borderId="11" xfId="0" applyNumberFormat="1" applyFont="1" applyFill="1" applyBorder="1" applyAlignment="1" applyProtection="1">
      <alignment horizontal="left" wrapText="1"/>
      <protection/>
    </xf>
    <xf numFmtId="49" fontId="6" fillId="33" borderId="11" xfId="0" applyNumberFormat="1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16" fillId="33" borderId="11" xfId="0" applyFont="1" applyFill="1" applyBorder="1" applyAlignment="1">
      <alignment horizontal="center" vertical="top" wrapText="1"/>
    </xf>
    <xf numFmtId="2" fontId="17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vertical="top" wrapText="1"/>
    </xf>
    <xf numFmtId="4" fontId="54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55" fillId="0" borderId="11" xfId="33" applyNumberFormat="1" applyFont="1" applyFill="1" applyBorder="1" applyAlignment="1">
      <alignment horizontal="left" wrapText="1" readingOrder="1"/>
      <protection/>
    </xf>
    <xf numFmtId="0" fontId="6" fillId="32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6" fillId="33" borderId="11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48" fillId="28" borderId="0" xfId="53" applyAlignment="1">
      <alignment/>
    </xf>
    <xf numFmtId="0" fontId="6" fillId="33" borderId="11" xfId="0" applyFont="1" applyFill="1" applyBorder="1" applyAlignment="1">
      <alignment vertical="top" wrapText="1"/>
    </xf>
    <xf numFmtId="181" fontId="6" fillId="0" borderId="11" xfId="0" applyNumberFormat="1" applyFont="1" applyBorder="1" applyAlignment="1" applyProtection="1">
      <alignment horizontal="left" wrapText="1"/>
      <protection/>
    </xf>
    <xf numFmtId="49" fontId="6" fillId="0" borderId="11" xfId="0" applyNumberFormat="1" applyFont="1" applyBorder="1" applyAlignment="1" applyProtection="1">
      <alignment horizontal="left" wrapText="1"/>
      <protection/>
    </xf>
    <xf numFmtId="179" fontId="6" fillId="32" borderId="11" xfId="0" applyNumberFormat="1" applyFont="1" applyFill="1" applyBorder="1" applyAlignment="1" applyProtection="1">
      <alignment horizontal="left" wrapText="1"/>
      <protection hidden="1" locked="0"/>
    </xf>
    <xf numFmtId="0" fontId="7" fillId="0" borderId="11" xfId="0" applyFont="1" applyFill="1" applyBorder="1" applyAlignment="1">
      <alignment vertical="top" wrapText="1"/>
    </xf>
    <xf numFmtId="0" fontId="3" fillId="34" borderId="0" xfId="0" applyFont="1" applyFill="1" applyAlignment="1">
      <alignment horizontal="left" vertical="top" wrapText="1"/>
    </xf>
    <xf numFmtId="49" fontId="3" fillId="34" borderId="0" xfId="0" applyNumberFormat="1" applyFont="1" applyFill="1" applyAlignment="1">
      <alignment wrapText="1"/>
    </xf>
    <xf numFmtId="0" fontId="3" fillId="34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15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70;&#1044;&#1046;&#1045;&#1058;%202019-2021\&#1087;&#1088;&#1086;&#1077;&#1082;&#1090;%20&#1088;&#1077;&#1096;&#1077;&#1085;&#1080;&#1103;%20&#1085;&#1072;%202019-202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30">
          <cell r="G30">
            <v>1000</v>
          </cell>
          <cell r="H30">
            <v>1000</v>
          </cell>
          <cell r="I30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83"/>
  <sheetViews>
    <sheetView tabSelected="1" zoomScalePageLayoutView="0" workbookViewId="0" topLeftCell="A8">
      <selection activeCell="K19" sqref="K19"/>
    </sheetView>
  </sheetViews>
  <sheetFormatPr defaultColWidth="9.00390625" defaultRowHeight="12.75"/>
  <cols>
    <col min="1" max="1" width="84.375" style="0" customWidth="1"/>
  </cols>
  <sheetData>
    <row r="1" ht="7.5" customHeight="1">
      <c r="A1" s="10"/>
    </row>
    <row r="2" ht="15.75">
      <c r="A2" s="8" t="s">
        <v>163</v>
      </c>
    </row>
    <row r="3" ht="16.5" customHeight="1">
      <c r="A3" s="2" t="s">
        <v>162</v>
      </c>
    </row>
    <row r="4" ht="15.75" customHeight="1">
      <c r="A4" s="2" t="s">
        <v>122</v>
      </c>
    </row>
    <row r="5" ht="8.25" customHeight="1">
      <c r="A5" s="1" t="s">
        <v>20</v>
      </c>
    </row>
    <row r="6" ht="15" customHeight="1">
      <c r="A6" s="1" t="s">
        <v>361</v>
      </c>
    </row>
    <row r="7" ht="0.75" customHeight="1" hidden="1">
      <c r="A7" s="1"/>
    </row>
    <row r="8" ht="15.75" customHeight="1">
      <c r="A8" s="75"/>
    </row>
    <row r="9" ht="16.5" customHeight="1">
      <c r="A9" s="1" t="s">
        <v>372</v>
      </c>
    </row>
    <row r="10" ht="14.25" customHeight="1">
      <c r="A10" s="11"/>
    </row>
    <row r="11" ht="16.5" customHeight="1">
      <c r="A11" s="42" t="s">
        <v>253</v>
      </c>
    </row>
    <row r="12" ht="15" customHeight="1">
      <c r="A12" s="42" t="s">
        <v>254</v>
      </c>
    </row>
    <row r="13" ht="12.75" customHeight="1">
      <c r="A13" s="43"/>
    </row>
    <row r="14" ht="31.5" customHeight="1">
      <c r="A14" s="44" t="s">
        <v>255</v>
      </c>
    </row>
    <row r="15" ht="12" customHeight="1">
      <c r="A15" s="44"/>
    </row>
    <row r="16" ht="17.25" customHeight="1">
      <c r="A16" s="45" t="s">
        <v>256</v>
      </c>
    </row>
    <row r="17" ht="36" customHeight="1">
      <c r="A17" s="45" t="s">
        <v>365</v>
      </c>
    </row>
    <row r="18" ht="15.75" customHeight="1">
      <c r="A18" s="45" t="s">
        <v>366</v>
      </c>
    </row>
    <row r="19" ht="15" customHeight="1">
      <c r="A19" s="45" t="s">
        <v>227</v>
      </c>
    </row>
    <row r="20" ht="27.75" customHeight="1">
      <c r="A20" s="45" t="s">
        <v>228</v>
      </c>
    </row>
    <row r="21" ht="12.75" customHeight="1">
      <c r="A21" s="45"/>
    </row>
    <row r="22" ht="15">
      <c r="A22" s="9" t="s">
        <v>257</v>
      </c>
    </row>
    <row r="23" spans="1:7" ht="30" customHeight="1">
      <c r="A23" s="45" t="s">
        <v>367</v>
      </c>
      <c r="G23" t="s">
        <v>23</v>
      </c>
    </row>
    <row r="24" spans="1:3" ht="63.75" customHeight="1">
      <c r="A24" s="46" t="s">
        <v>368</v>
      </c>
      <c r="C24" t="s">
        <v>22</v>
      </c>
    </row>
    <row r="25" ht="30.75" customHeight="1">
      <c r="A25" s="45" t="s">
        <v>313</v>
      </c>
    </row>
    <row r="26" ht="47.25" customHeight="1">
      <c r="A26" s="45" t="s">
        <v>314</v>
      </c>
    </row>
    <row r="27" ht="33" customHeight="1">
      <c r="A27" s="44" t="s">
        <v>315</v>
      </c>
    </row>
    <row r="28" ht="36" customHeight="1">
      <c r="A28" s="45" t="s">
        <v>337</v>
      </c>
    </row>
    <row r="29" ht="27" customHeight="1">
      <c r="A29" s="48" t="s">
        <v>316</v>
      </c>
    </row>
    <row r="30" ht="66" customHeight="1">
      <c r="A30" s="49" t="s">
        <v>340</v>
      </c>
    </row>
    <row r="31" ht="10.5" customHeight="1">
      <c r="A31" s="45"/>
    </row>
    <row r="32" ht="71.25" customHeight="1">
      <c r="A32" s="45" t="s">
        <v>73</v>
      </c>
    </row>
    <row r="33" ht="64.5" customHeight="1">
      <c r="A33" s="46" t="s">
        <v>84</v>
      </c>
    </row>
    <row r="34" ht="81" customHeight="1">
      <c r="A34" s="46" t="s">
        <v>83</v>
      </c>
    </row>
    <row r="35" ht="78" customHeight="1">
      <c r="A35" s="46" t="s">
        <v>205</v>
      </c>
    </row>
    <row r="36" ht="64.5" customHeight="1">
      <c r="A36" s="46" t="s">
        <v>86</v>
      </c>
    </row>
    <row r="37" ht="64.5" customHeight="1">
      <c r="A37" s="46" t="s">
        <v>206</v>
      </c>
    </row>
    <row r="38" ht="51.75" customHeight="1">
      <c r="A38" s="46" t="s">
        <v>123</v>
      </c>
    </row>
    <row r="39" ht="54.75" customHeight="1">
      <c r="A39" s="78" t="s">
        <v>317</v>
      </c>
    </row>
    <row r="40" ht="84" customHeight="1">
      <c r="A40" s="46" t="s">
        <v>341</v>
      </c>
    </row>
    <row r="41" ht="39.75" customHeight="1">
      <c r="A41" s="78" t="s">
        <v>318</v>
      </c>
    </row>
    <row r="42" spans="1:13" ht="94.5" customHeight="1">
      <c r="A42" s="80" t="s">
        <v>303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2" ht="21" customHeight="1">
      <c r="A43" s="50" t="s">
        <v>319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3" ht="123.75" customHeight="1">
      <c r="A44" s="47" t="s">
        <v>342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ht="29.25" customHeight="1">
      <c r="A45" s="84" t="s">
        <v>320</v>
      </c>
    </row>
    <row r="46" ht="165">
      <c r="A46" s="85" t="s">
        <v>343</v>
      </c>
    </row>
    <row r="47" ht="72.75" customHeight="1">
      <c r="A47" s="85" t="s">
        <v>104</v>
      </c>
    </row>
    <row r="48" spans="1:13" ht="75">
      <c r="A48" s="85" t="s">
        <v>105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60">
      <c r="A49" s="85" t="s">
        <v>106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2" ht="14.25">
      <c r="A50" s="84" t="s">
        <v>321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ht="75">
      <c r="A51" s="85" t="s">
        <v>258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75">
      <c r="A52" s="85" t="s">
        <v>259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</row>
    <row r="53" spans="1:13" ht="60">
      <c r="A53" s="85" t="s">
        <v>260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3" ht="15">
      <c r="A54" s="47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3"/>
    </row>
    <row r="55" spans="1:13" ht="15">
      <c r="A55" s="50" t="s">
        <v>322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3"/>
    </row>
    <row r="56" spans="1:13" ht="69.75" customHeight="1">
      <c r="A56" s="46" t="s">
        <v>338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3"/>
    </row>
    <row r="57" ht="36.75" customHeight="1">
      <c r="A57" s="87" t="s">
        <v>323</v>
      </c>
    </row>
    <row r="58" ht="48" customHeight="1">
      <c r="A58" s="88" t="s">
        <v>353</v>
      </c>
    </row>
    <row r="59" ht="29.25" customHeight="1">
      <c r="A59" s="147" t="s">
        <v>354</v>
      </c>
    </row>
    <row r="60" ht="28.5">
      <c r="A60" s="50" t="s">
        <v>324</v>
      </c>
    </row>
    <row r="61" ht="30">
      <c r="A61" s="51" t="s">
        <v>330</v>
      </c>
    </row>
    <row r="62" ht="33" customHeight="1">
      <c r="A62" s="46" t="s">
        <v>261</v>
      </c>
    </row>
    <row r="63" ht="33" customHeight="1">
      <c r="A63" s="46" t="s">
        <v>262</v>
      </c>
    </row>
    <row r="64" ht="32.25" customHeight="1">
      <c r="A64" s="46" t="s">
        <v>263</v>
      </c>
    </row>
    <row r="65" ht="30.75" customHeight="1">
      <c r="A65" s="148" t="s">
        <v>329</v>
      </c>
    </row>
    <row r="66" ht="9" customHeight="1">
      <c r="A66" s="148"/>
    </row>
    <row r="67" spans="1:2" ht="57" customHeight="1">
      <c r="A67" s="53" t="s">
        <v>331</v>
      </c>
      <c r="B67" s="13"/>
    </row>
    <row r="68" spans="1:2" ht="57" customHeight="1">
      <c r="A68" s="146" t="s">
        <v>352</v>
      </c>
      <c r="B68" s="13"/>
    </row>
    <row r="69" spans="1:2" ht="16.5" customHeight="1">
      <c r="A69" s="118" t="s">
        <v>325</v>
      </c>
      <c r="B69" s="13"/>
    </row>
    <row r="70" ht="15" customHeight="1">
      <c r="A70" s="52" t="s">
        <v>264</v>
      </c>
    </row>
    <row r="71" ht="64.5" customHeight="1">
      <c r="A71" s="52" t="s">
        <v>304</v>
      </c>
    </row>
    <row r="72" spans="1:3" ht="72.75" customHeight="1">
      <c r="A72" s="52" t="s">
        <v>344</v>
      </c>
      <c r="B72" s="13"/>
      <c r="C72" s="140"/>
    </row>
    <row r="73" spans="1:2" ht="81.75" customHeight="1">
      <c r="A73" s="52" t="s">
        <v>339</v>
      </c>
      <c r="B73" s="13"/>
    </row>
    <row r="74" spans="1:2" ht="26.25" customHeight="1">
      <c r="A74" s="54" t="s">
        <v>326</v>
      </c>
      <c r="B74" s="13"/>
    </row>
    <row r="75" spans="1:2" ht="20.25" customHeight="1">
      <c r="A75" s="52" t="s">
        <v>80</v>
      </c>
      <c r="B75" s="13"/>
    </row>
    <row r="76" spans="1:2" ht="16.5" customHeight="1">
      <c r="A76" s="54" t="s">
        <v>327</v>
      </c>
      <c r="B76" s="13"/>
    </row>
    <row r="77" ht="39" customHeight="1">
      <c r="A77" s="55" t="s">
        <v>328</v>
      </c>
    </row>
    <row r="78" ht="15.75" hidden="1">
      <c r="A78" s="12"/>
    </row>
    <row r="79" ht="27.75" customHeight="1">
      <c r="A79" s="46"/>
    </row>
    <row r="80" ht="15">
      <c r="A80" s="9" t="s">
        <v>370</v>
      </c>
    </row>
    <row r="81" ht="15">
      <c r="A81" s="9" t="s">
        <v>371</v>
      </c>
    </row>
    <row r="82" ht="15.75">
      <c r="A82" s="1"/>
    </row>
    <row r="83" ht="30">
      <c r="A83" s="46" t="s">
        <v>369</v>
      </c>
    </row>
  </sheetData>
  <sheetProtection/>
  <mergeCells count="1">
    <mergeCell ref="A65:A66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4.37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2.75">
      <c r="A2" s="149" t="s">
        <v>32</v>
      </c>
      <c r="B2" s="149"/>
      <c r="C2" s="149"/>
      <c r="D2" s="149"/>
      <c r="E2" s="149"/>
      <c r="F2" s="149"/>
      <c r="G2" s="21"/>
    </row>
    <row r="3" spans="1:7" ht="12.75">
      <c r="A3" s="149" t="s">
        <v>362</v>
      </c>
      <c r="B3" s="149"/>
      <c r="C3" s="149"/>
      <c r="D3" s="149"/>
      <c r="E3" s="149"/>
      <c r="F3" s="149"/>
      <c r="G3" s="21"/>
    </row>
    <row r="4" spans="1:7" ht="12.75">
      <c r="A4" s="149" t="s">
        <v>360</v>
      </c>
      <c r="B4" s="149"/>
      <c r="C4" s="149"/>
      <c r="D4" s="149"/>
      <c r="E4" s="149"/>
      <c r="F4" s="149"/>
      <c r="G4" s="21"/>
    </row>
    <row r="5" spans="1:7" ht="12.75">
      <c r="A5" s="36"/>
      <c r="B5" s="21"/>
      <c r="C5" s="21"/>
      <c r="D5" s="21"/>
      <c r="E5" s="21"/>
      <c r="F5" s="21"/>
      <c r="G5" s="21"/>
    </row>
    <row r="6" spans="1:7" ht="12.75">
      <c r="A6" s="6" t="s">
        <v>265</v>
      </c>
      <c r="B6" s="6"/>
      <c r="C6" s="6"/>
      <c r="D6" s="6"/>
      <c r="E6" s="6"/>
      <c r="F6" s="21"/>
      <c r="G6" s="21"/>
    </row>
    <row r="7" spans="1:7" ht="12.75">
      <c r="A7" s="150"/>
      <c r="B7" s="150"/>
      <c r="C7" s="150"/>
      <c r="D7" s="150"/>
      <c r="E7" s="21"/>
      <c r="F7" s="21"/>
      <c r="G7" s="21"/>
    </row>
    <row r="8" spans="1:7" ht="14.25" customHeight="1">
      <c r="A8" s="37" t="s">
        <v>35</v>
      </c>
      <c r="B8" s="38"/>
      <c r="C8" s="149" t="s">
        <v>47</v>
      </c>
      <c r="D8" s="149"/>
      <c r="E8" s="149"/>
      <c r="F8" s="149"/>
      <c r="G8" s="21"/>
    </row>
    <row r="9" spans="1:7" ht="18" customHeight="1">
      <c r="A9" s="152" t="s">
        <v>49</v>
      </c>
      <c r="B9" s="155" t="s">
        <v>50</v>
      </c>
      <c r="C9" s="152" t="s">
        <v>165</v>
      </c>
      <c r="D9" s="153" t="s">
        <v>48</v>
      </c>
      <c r="E9" s="153"/>
      <c r="F9" s="153"/>
      <c r="G9" s="21"/>
    </row>
    <row r="10" spans="1:7" ht="58.5" customHeight="1">
      <c r="A10" s="152"/>
      <c r="B10" s="155"/>
      <c r="C10" s="154"/>
      <c r="D10" s="24" t="s">
        <v>266</v>
      </c>
      <c r="E10" s="24" t="s">
        <v>267</v>
      </c>
      <c r="F10" s="24" t="s">
        <v>268</v>
      </c>
      <c r="G10" s="21"/>
    </row>
    <row r="11" spans="1:7" ht="12" customHeight="1">
      <c r="A11" s="23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1"/>
    </row>
    <row r="12" spans="1:7" ht="28.5" customHeight="1">
      <c r="A12" s="152">
        <v>1</v>
      </c>
      <c r="B12" s="151" t="s">
        <v>124</v>
      </c>
      <c r="C12" s="151" t="s">
        <v>36</v>
      </c>
      <c r="D12" s="94">
        <v>0</v>
      </c>
      <c r="E12" s="94">
        <v>0</v>
      </c>
      <c r="F12" s="94">
        <v>0</v>
      </c>
      <c r="G12" s="21"/>
    </row>
    <row r="13" spans="1:7" ht="12.75" hidden="1">
      <c r="A13" s="152"/>
      <c r="B13" s="151"/>
      <c r="C13" s="151"/>
      <c r="D13" s="28">
        <v>0</v>
      </c>
      <c r="E13" s="28">
        <v>0</v>
      </c>
      <c r="F13" s="28">
        <v>0</v>
      </c>
      <c r="G13" s="21"/>
    </row>
    <row r="14" spans="1:7" ht="15" customHeight="1">
      <c r="A14" s="23">
        <v>2</v>
      </c>
      <c r="B14" s="22" t="s">
        <v>125</v>
      </c>
      <c r="C14" s="22" t="s">
        <v>37</v>
      </c>
      <c r="D14" s="94">
        <f aca="true" t="shared" si="0" ref="D14:F16">D15</f>
        <v>-13889476.4</v>
      </c>
      <c r="E14" s="94">
        <f t="shared" si="0"/>
        <v>-9576504</v>
      </c>
      <c r="F14" s="94">
        <f t="shared" si="0"/>
        <v>-9574526</v>
      </c>
      <c r="G14" s="21"/>
    </row>
    <row r="15" spans="1:7" ht="16.5" customHeight="1">
      <c r="A15" s="23">
        <v>3</v>
      </c>
      <c r="B15" s="22" t="s">
        <v>126</v>
      </c>
      <c r="C15" s="22" t="s">
        <v>38</v>
      </c>
      <c r="D15" s="94">
        <f t="shared" si="0"/>
        <v>-13889476.4</v>
      </c>
      <c r="E15" s="94">
        <f t="shared" si="0"/>
        <v>-9576504</v>
      </c>
      <c r="F15" s="94">
        <f t="shared" si="0"/>
        <v>-9574526</v>
      </c>
      <c r="G15" s="21"/>
    </row>
    <row r="16" spans="1:7" ht="15" customHeight="1">
      <c r="A16" s="23">
        <v>4</v>
      </c>
      <c r="B16" s="22" t="s">
        <v>127</v>
      </c>
      <c r="C16" s="22" t="s">
        <v>39</v>
      </c>
      <c r="D16" s="94">
        <f t="shared" si="0"/>
        <v>-13889476.4</v>
      </c>
      <c r="E16" s="94">
        <f t="shared" si="0"/>
        <v>-9576504</v>
      </c>
      <c r="F16" s="94">
        <f t="shared" si="0"/>
        <v>-9574526</v>
      </c>
      <c r="G16" s="21"/>
    </row>
    <row r="17" spans="1:7" ht="28.5" customHeight="1">
      <c r="A17" s="23">
        <v>5</v>
      </c>
      <c r="B17" s="22" t="s">
        <v>128</v>
      </c>
      <c r="C17" s="26" t="s">
        <v>40</v>
      </c>
      <c r="D17" s="94">
        <v>-13889476.4</v>
      </c>
      <c r="E17" s="94">
        <v>-9576504</v>
      </c>
      <c r="F17" s="94">
        <v>-9574526</v>
      </c>
      <c r="G17" s="21"/>
    </row>
    <row r="18" spans="1:7" ht="17.25" customHeight="1">
      <c r="A18" s="23">
        <v>6</v>
      </c>
      <c r="B18" s="22" t="s">
        <v>129</v>
      </c>
      <c r="C18" s="22" t="s">
        <v>41</v>
      </c>
      <c r="D18" s="94">
        <f aca="true" t="shared" si="1" ref="D18:F20">D19</f>
        <v>8637218</v>
      </c>
      <c r="E18" s="94">
        <f t="shared" si="1"/>
        <v>9576504</v>
      </c>
      <c r="F18" s="94">
        <f t="shared" si="1"/>
        <v>9574526</v>
      </c>
      <c r="G18" s="21"/>
    </row>
    <row r="19" spans="1:7" ht="12.75">
      <c r="A19" s="23">
        <v>7</v>
      </c>
      <c r="B19" s="22" t="s">
        <v>130</v>
      </c>
      <c r="C19" s="22" t="s">
        <v>42</v>
      </c>
      <c r="D19" s="94">
        <f t="shared" si="1"/>
        <v>8637218</v>
      </c>
      <c r="E19" s="94">
        <f t="shared" si="1"/>
        <v>9576504</v>
      </c>
      <c r="F19" s="94">
        <f t="shared" si="1"/>
        <v>9574526</v>
      </c>
      <c r="G19" s="21"/>
    </row>
    <row r="20" spans="1:7" ht="15" customHeight="1">
      <c r="A20" s="23">
        <v>8</v>
      </c>
      <c r="B20" s="22" t="s">
        <v>131</v>
      </c>
      <c r="C20" s="22" t="s">
        <v>43</v>
      </c>
      <c r="D20" s="94">
        <f t="shared" si="1"/>
        <v>8637218</v>
      </c>
      <c r="E20" s="94">
        <f t="shared" si="1"/>
        <v>9576504</v>
      </c>
      <c r="F20" s="94">
        <f t="shared" si="1"/>
        <v>9574526</v>
      </c>
      <c r="G20" s="21"/>
    </row>
    <row r="21" spans="1:7" ht="29.25" customHeight="1">
      <c r="A21" s="23">
        <v>9</v>
      </c>
      <c r="B21" s="22" t="s">
        <v>132</v>
      </c>
      <c r="C21" s="26" t="s">
        <v>44</v>
      </c>
      <c r="D21" s="94">
        <f>'прил 4 ведом'!G130</f>
        <v>8637218</v>
      </c>
      <c r="E21" s="94">
        <v>9576504</v>
      </c>
      <c r="F21" s="94">
        <v>9574526</v>
      </c>
      <c r="G21" s="21"/>
    </row>
    <row r="22" spans="1:7" ht="12.75">
      <c r="A22" s="151" t="s">
        <v>29</v>
      </c>
      <c r="B22" s="151"/>
      <c r="C22" s="151"/>
      <c r="D22" s="94">
        <f>D14+D18</f>
        <v>-5252258.4</v>
      </c>
      <c r="E22" s="94">
        <f>E14+E18</f>
        <v>0</v>
      </c>
      <c r="F22" s="94">
        <f>F14+F18</f>
        <v>0</v>
      </c>
      <c r="G22" s="21"/>
    </row>
    <row r="23" ht="15.75">
      <c r="A23" s="1" t="s">
        <v>46</v>
      </c>
    </row>
    <row r="24" ht="15.75">
      <c r="A24" s="1"/>
    </row>
    <row r="25" spans="1:7" ht="15.75">
      <c r="A25" s="1"/>
      <c r="C25" s="16"/>
      <c r="D25" s="17"/>
      <c r="E25" s="17"/>
      <c r="F25" s="17"/>
      <c r="G25" s="16"/>
    </row>
    <row r="26" ht="15.75">
      <c r="A26" s="1"/>
    </row>
  </sheetData>
  <sheetProtection/>
  <mergeCells count="13">
    <mergeCell ref="B12:B13"/>
    <mergeCell ref="C12:C13"/>
    <mergeCell ref="A9:A10"/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6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00390625" style="4" customWidth="1"/>
    <col min="2" max="2" width="22.375" style="4" customWidth="1"/>
    <col min="3" max="3" width="42.375" style="4" customWidth="1"/>
    <col min="4" max="4" width="12.125" style="132" customWidth="1"/>
    <col min="5" max="5" width="12.875" style="132" customWidth="1"/>
    <col min="6" max="6" width="12.00390625" style="132" customWidth="1"/>
    <col min="8" max="8" width="8.375" style="0" customWidth="1"/>
  </cols>
  <sheetData>
    <row r="1" ht="9" customHeight="1"/>
    <row r="2" spans="1:9" ht="15.75">
      <c r="A2" s="33" t="s">
        <v>31</v>
      </c>
      <c r="B2" s="33"/>
      <c r="C2" s="33"/>
      <c r="D2" s="163" t="s">
        <v>332</v>
      </c>
      <c r="E2" s="163"/>
      <c r="F2" s="163"/>
      <c r="G2" s="7"/>
      <c r="H2" s="7"/>
      <c r="I2" s="7"/>
    </row>
    <row r="3" spans="1:9" ht="15.75">
      <c r="A3" s="149" t="s">
        <v>363</v>
      </c>
      <c r="B3" s="149"/>
      <c r="C3" s="149"/>
      <c r="D3" s="149"/>
      <c r="E3" s="149"/>
      <c r="F3" s="149"/>
      <c r="G3" s="7"/>
      <c r="H3" s="7"/>
      <c r="I3" s="7"/>
    </row>
    <row r="4" spans="1:9" ht="15.75">
      <c r="A4" s="149" t="s">
        <v>359</v>
      </c>
      <c r="B4" s="149"/>
      <c r="C4" s="149"/>
      <c r="D4" s="149"/>
      <c r="E4" s="149"/>
      <c r="F4" s="149"/>
      <c r="G4" s="7"/>
      <c r="H4" s="7"/>
      <c r="I4" s="7"/>
    </row>
    <row r="6" spans="1:9" ht="15.75">
      <c r="A6" s="158" t="s">
        <v>269</v>
      </c>
      <c r="B6" s="158"/>
      <c r="C6" s="158"/>
      <c r="D6" s="158"/>
      <c r="E6" s="158"/>
      <c r="F6" s="158"/>
      <c r="G6" s="15"/>
      <c r="H6" s="15"/>
      <c r="I6" s="15"/>
    </row>
    <row r="7" spans="1:6" ht="12.75">
      <c r="A7" s="4" t="s">
        <v>169</v>
      </c>
      <c r="D7" s="160" t="s">
        <v>47</v>
      </c>
      <c r="E7" s="160"/>
      <c r="F7" s="160"/>
    </row>
    <row r="8" spans="1:6" ht="30" customHeight="1">
      <c r="A8" s="151" t="s">
        <v>166</v>
      </c>
      <c r="B8" s="167" t="s">
        <v>134</v>
      </c>
      <c r="C8" s="166" t="s">
        <v>133</v>
      </c>
      <c r="D8" s="159" t="s">
        <v>229</v>
      </c>
      <c r="E8" s="159" t="s">
        <v>270</v>
      </c>
      <c r="F8" s="159" t="s">
        <v>271</v>
      </c>
    </row>
    <row r="9" spans="1:6" ht="45" customHeight="1">
      <c r="A9" s="151"/>
      <c r="B9" s="167"/>
      <c r="C9" s="166"/>
      <c r="D9" s="159"/>
      <c r="E9" s="159"/>
      <c r="F9" s="159"/>
    </row>
    <row r="10" spans="1:6" ht="12.75">
      <c r="A10" s="22"/>
      <c r="B10" s="23">
        <v>1</v>
      </c>
      <c r="C10" s="23">
        <v>2</v>
      </c>
      <c r="D10" s="122">
        <v>3</v>
      </c>
      <c r="E10" s="122">
        <v>3</v>
      </c>
      <c r="F10" s="122">
        <v>3</v>
      </c>
    </row>
    <row r="11" spans="1:6" ht="17.25" customHeight="1">
      <c r="A11" s="34">
        <v>1</v>
      </c>
      <c r="B11" s="24" t="s">
        <v>170</v>
      </c>
      <c r="C11" s="22" t="s">
        <v>171</v>
      </c>
      <c r="D11" s="127">
        <f>D12+D17+D23+D35+D38</f>
        <v>859762</v>
      </c>
      <c r="E11" s="127">
        <f>E12+E17+E23+E35+E38</f>
        <v>871557</v>
      </c>
      <c r="F11" s="127">
        <f>F12+F17+F23+F35+F38</f>
        <v>884721</v>
      </c>
    </row>
    <row r="12" spans="1:6" ht="18.75" customHeight="1">
      <c r="A12" s="34">
        <v>2</v>
      </c>
      <c r="B12" s="24" t="s">
        <v>112</v>
      </c>
      <c r="C12" s="22" t="s">
        <v>172</v>
      </c>
      <c r="D12" s="127">
        <f>D13</f>
        <v>104909</v>
      </c>
      <c r="E12" s="127">
        <f>E13</f>
        <v>109104</v>
      </c>
      <c r="F12" s="127">
        <f>F13</f>
        <v>113468</v>
      </c>
    </row>
    <row r="13" spans="1:6" ht="18.75" customHeight="1">
      <c r="A13" s="34">
        <v>3</v>
      </c>
      <c r="B13" s="24" t="s">
        <v>173</v>
      </c>
      <c r="C13" s="22" t="s">
        <v>174</v>
      </c>
      <c r="D13" s="102">
        <f>D14+D16</f>
        <v>104909</v>
      </c>
      <c r="E13" s="102">
        <f>E14+E16</f>
        <v>109104</v>
      </c>
      <c r="F13" s="102">
        <f>F14+F16</f>
        <v>113468</v>
      </c>
    </row>
    <row r="14" spans="1:6" ht="81" customHeight="1">
      <c r="A14" s="162">
        <v>4</v>
      </c>
      <c r="B14" s="156" t="s">
        <v>190</v>
      </c>
      <c r="C14" s="151" t="s">
        <v>207</v>
      </c>
      <c r="D14" s="157">
        <v>103203</v>
      </c>
      <c r="E14" s="157">
        <v>107330</v>
      </c>
      <c r="F14" s="157">
        <v>111623</v>
      </c>
    </row>
    <row r="15" spans="1:6" ht="13.5" customHeight="1" hidden="1" thickBot="1">
      <c r="A15" s="162"/>
      <c r="B15" s="156"/>
      <c r="C15" s="151"/>
      <c r="D15" s="157"/>
      <c r="E15" s="157"/>
      <c r="F15" s="157"/>
    </row>
    <row r="16" spans="1:6" ht="54" customHeight="1">
      <c r="A16" s="34">
        <v>5</v>
      </c>
      <c r="B16" s="24" t="s">
        <v>191</v>
      </c>
      <c r="C16" s="22" t="s">
        <v>208</v>
      </c>
      <c r="D16" s="102">
        <v>1706</v>
      </c>
      <c r="E16" s="102">
        <v>1774</v>
      </c>
      <c r="F16" s="102">
        <v>1845</v>
      </c>
    </row>
    <row r="17" spans="1:6" ht="42.75" customHeight="1">
      <c r="A17" s="34">
        <v>6</v>
      </c>
      <c r="B17" s="24" t="s">
        <v>109</v>
      </c>
      <c r="C17" s="134" t="s">
        <v>89</v>
      </c>
      <c r="D17" s="127">
        <f>D18</f>
        <v>315400</v>
      </c>
      <c r="E17" s="127">
        <f>E18</f>
        <v>323000</v>
      </c>
      <c r="F17" s="127">
        <f>F18</f>
        <v>331800</v>
      </c>
    </row>
    <row r="18" spans="1:6" ht="40.5" customHeight="1">
      <c r="A18" s="34">
        <v>7</v>
      </c>
      <c r="B18" s="24" t="s">
        <v>113</v>
      </c>
      <c r="C18" s="134" t="s">
        <v>100</v>
      </c>
      <c r="D18" s="102">
        <f>D19+D20+D21+D22</f>
        <v>315400</v>
      </c>
      <c r="E18" s="102">
        <f>E19+E20+E21+E22</f>
        <v>323000</v>
      </c>
      <c r="F18" s="102">
        <f>F19+F20+F21+F22</f>
        <v>331800</v>
      </c>
    </row>
    <row r="19" spans="1:6" ht="90" customHeight="1">
      <c r="A19" s="34">
        <v>8</v>
      </c>
      <c r="B19" s="24" t="s">
        <v>114</v>
      </c>
      <c r="C19" s="134" t="s">
        <v>286</v>
      </c>
      <c r="D19" s="102">
        <v>142600</v>
      </c>
      <c r="E19" s="102">
        <v>144400</v>
      </c>
      <c r="F19" s="102">
        <v>146100</v>
      </c>
    </row>
    <row r="20" spans="1:6" ht="121.5" customHeight="1">
      <c r="A20" s="34">
        <v>9</v>
      </c>
      <c r="B20" s="24" t="s">
        <v>115</v>
      </c>
      <c r="C20" s="134" t="s">
        <v>287</v>
      </c>
      <c r="D20" s="102">
        <v>800</v>
      </c>
      <c r="E20" s="102">
        <v>800</v>
      </c>
      <c r="F20" s="102">
        <v>800</v>
      </c>
    </row>
    <row r="21" spans="1:6" ht="123" customHeight="1">
      <c r="A21" s="34">
        <v>10</v>
      </c>
      <c r="B21" s="24" t="s">
        <v>116</v>
      </c>
      <c r="C21" s="134" t="s">
        <v>288</v>
      </c>
      <c r="D21" s="102">
        <v>189900</v>
      </c>
      <c r="E21" s="102">
        <v>195700</v>
      </c>
      <c r="F21" s="102">
        <v>203600</v>
      </c>
    </row>
    <row r="22" spans="1:6" ht="123.75" customHeight="1">
      <c r="A22" s="34">
        <v>11</v>
      </c>
      <c r="B22" s="24" t="s">
        <v>117</v>
      </c>
      <c r="C22" s="134" t="s">
        <v>289</v>
      </c>
      <c r="D22" s="102">
        <v>-17900</v>
      </c>
      <c r="E22" s="102">
        <v>-17900</v>
      </c>
      <c r="F22" s="102">
        <v>-18700</v>
      </c>
    </row>
    <row r="23" spans="1:6" ht="17.25" customHeight="1">
      <c r="A23" s="34">
        <v>12</v>
      </c>
      <c r="B23" s="24" t="s">
        <v>167</v>
      </c>
      <c r="C23" s="134" t="s">
        <v>192</v>
      </c>
      <c r="D23" s="127">
        <f>D24+D27</f>
        <v>404385</v>
      </c>
      <c r="E23" s="127">
        <f>E24+E27</f>
        <v>404385</v>
      </c>
      <c r="F23" s="127">
        <f>F24+F27</f>
        <v>404385</v>
      </c>
    </row>
    <row r="24" spans="1:6" ht="17.25" customHeight="1">
      <c r="A24" s="34">
        <v>13</v>
      </c>
      <c r="B24" s="89" t="s">
        <v>111</v>
      </c>
      <c r="C24" s="134" t="s">
        <v>290</v>
      </c>
      <c r="D24" s="128">
        <f>D25</f>
        <v>102122</v>
      </c>
      <c r="E24" s="128">
        <f>E25</f>
        <v>102122</v>
      </c>
      <c r="F24" s="128">
        <f>F25</f>
        <v>102122</v>
      </c>
    </row>
    <row r="25" spans="1:6" ht="17.25" customHeight="1">
      <c r="A25" s="162">
        <v>14</v>
      </c>
      <c r="B25" s="164" t="s">
        <v>175</v>
      </c>
      <c r="C25" s="165" t="s">
        <v>138</v>
      </c>
      <c r="D25" s="161">
        <v>102122</v>
      </c>
      <c r="E25" s="161">
        <v>102122</v>
      </c>
      <c r="F25" s="161">
        <v>102122</v>
      </c>
    </row>
    <row r="26" spans="1:6" ht="42.75" customHeight="1">
      <c r="A26" s="162"/>
      <c r="B26" s="164"/>
      <c r="C26" s="165"/>
      <c r="D26" s="161"/>
      <c r="E26" s="161"/>
      <c r="F26" s="161"/>
    </row>
    <row r="27" spans="1:6" ht="17.25" customHeight="1">
      <c r="A27" s="34">
        <v>15</v>
      </c>
      <c r="B27" s="24" t="s">
        <v>110</v>
      </c>
      <c r="C27" s="134" t="s">
        <v>193</v>
      </c>
      <c r="D27" s="128">
        <f>D28+D31</f>
        <v>302263</v>
      </c>
      <c r="E27" s="128">
        <f>E28+E31</f>
        <v>302263</v>
      </c>
      <c r="F27" s="128">
        <f>F28+F31</f>
        <v>302263</v>
      </c>
    </row>
    <row r="28" spans="1:6" ht="21" customHeight="1">
      <c r="A28" s="34">
        <v>16</v>
      </c>
      <c r="B28" s="24" t="s">
        <v>64</v>
      </c>
      <c r="C28" s="134" t="s">
        <v>291</v>
      </c>
      <c r="D28" s="102">
        <f>D29</f>
        <v>60336</v>
      </c>
      <c r="E28" s="102">
        <f>E29</f>
        <v>60336</v>
      </c>
      <c r="F28" s="102">
        <f>F29</f>
        <v>60336</v>
      </c>
    </row>
    <row r="29" spans="1:6" ht="43.5" customHeight="1">
      <c r="A29" s="162">
        <v>17</v>
      </c>
      <c r="B29" s="156" t="s">
        <v>65</v>
      </c>
      <c r="C29" s="134" t="s">
        <v>292</v>
      </c>
      <c r="D29" s="157">
        <v>60336</v>
      </c>
      <c r="E29" s="157">
        <v>60336</v>
      </c>
      <c r="F29" s="157">
        <v>60336</v>
      </c>
    </row>
    <row r="30" spans="1:6" ht="6" customHeight="1" hidden="1">
      <c r="A30" s="162"/>
      <c r="B30" s="156"/>
      <c r="C30" s="134" t="s">
        <v>293</v>
      </c>
      <c r="D30" s="157"/>
      <c r="E30" s="157"/>
      <c r="F30" s="157"/>
    </row>
    <row r="31" spans="1:6" ht="24" customHeight="1">
      <c r="A31" s="162">
        <v>18</v>
      </c>
      <c r="B31" s="156" t="s">
        <v>66</v>
      </c>
      <c r="C31" s="134" t="s">
        <v>292</v>
      </c>
      <c r="D31" s="157">
        <f>D33</f>
        <v>241927</v>
      </c>
      <c r="E31" s="157">
        <f>E33</f>
        <v>241927</v>
      </c>
      <c r="F31" s="157">
        <f>F33</f>
        <v>241927</v>
      </c>
    </row>
    <row r="32" spans="1:6" ht="13.5" customHeight="1" hidden="1">
      <c r="A32" s="162"/>
      <c r="B32" s="156"/>
      <c r="C32" s="134" t="s">
        <v>293</v>
      </c>
      <c r="D32" s="157"/>
      <c r="E32" s="157"/>
      <c r="F32" s="157"/>
    </row>
    <row r="33" spans="1:6" ht="41.25" customHeight="1">
      <c r="A33" s="162">
        <v>19</v>
      </c>
      <c r="B33" s="156" t="s">
        <v>67</v>
      </c>
      <c r="C33" s="151" t="s">
        <v>294</v>
      </c>
      <c r="D33" s="157">
        <v>241927</v>
      </c>
      <c r="E33" s="157">
        <v>241927</v>
      </c>
      <c r="F33" s="157">
        <v>241927</v>
      </c>
    </row>
    <row r="34" spans="1:6" ht="2.25" customHeight="1" hidden="1">
      <c r="A34" s="162"/>
      <c r="B34" s="156"/>
      <c r="C34" s="151"/>
      <c r="D34" s="157"/>
      <c r="E34" s="157"/>
      <c r="F34" s="157"/>
    </row>
    <row r="35" spans="1:6" ht="15.75" customHeight="1">
      <c r="A35" s="34">
        <v>20</v>
      </c>
      <c r="B35" s="24" t="s">
        <v>176</v>
      </c>
      <c r="C35" s="22" t="s">
        <v>177</v>
      </c>
      <c r="D35" s="127">
        <f aca="true" t="shared" si="0" ref="D35:F36">D36</f>
        <v>6500</v>
      </c>
      <c r="E35" s="127">
        <f t="shared" si="0"/>
        <v>6500</v>
      </c>
      <c r="F35" s="127">
        <f t="shared" si="0"/>
        <v>6500</v>
      </c>
    </row>
    <row r="36" spans="1:6" ht="60" customHeight="1">
      <c r="A36" s="34">
        <v>21</v>
      </c>
      <c r="B36" s="24" t="s">
        <v>178</v>
      </c>
      <c r="C36" s="134" t="s">
        <v>295</v>
      </c>
      <c r="D36" s="102">
        <f t="shared" si="0"/>
        <v>6500</v>
      </c>
      <c r="E36" s="102">
        <f t="shared" si="0"/>
        <v>6500</v>
      </c>
      <c r="F36" s="102">
        <f t="shared" si="0"/>
        <v>6500</v>
      </c>
    </row>
    <row r="37" spans="1:6" ht="79.5" customHeight="1">
      <c r="A37" s="34">
        <v>22</v>
      </c>
      <c r="B37" s="24" t="s">
        <v>85</v>
      </c>
      <c r="C37" s="134" t="s">
        <v>296</v>
      </c>
      <c r="D37" s="102">
        <v>6500</v>
      </c>
      <c r="E37" s="102">
        <v>6500</v>
      </c>
      <c r="F37" s="102">
        <v>6500</v>
      </c>
    </row>
    <row r="38" spans="1:6" ht="43.5" customHeight="1">
      <c r="A38" s="34">
        <v>23</v>
      </c>
      <c r="B38" s="24" t="s">
        <v>179</v>
      </c>
      <c r="C38" s="134" t="s">
        <v>180</v>
      </c>
      <c r="D38" s="129">
        <f aca="true" t="shared" si="1" ref="D38:F39">D39</f>
        <v>28568</v>
      </c>
      <c r="E38" s="129">
        <f t="shared" si="1"/>
        <v>28568</v>
      </c>
      <c r="F38" s="129">
        <f t="shared" si="1"/>
        <v>28568</v>
      </c>
    </row>
    <row r="39" spans="1:6" ht="75.75" customHeight="1">
      <c r="A39" s="34">
        <v>24</v>
      </c>
      <c r="B39" s="24" t="s">
        <v>181</v>
      </c>
      <c r="C39" s="134" t="s">
        <v>297</v>
      </c>
      <c r="D39" s="128">
        <f t="shared" si="1"/>
        <v>28568</v>
      </c>
      <c r="E39" s="128">
        <f t="shared" si="1"/>
        <v>28568</v>
      </c>
      <c r="F39" s="128">
        <f t="shared" si="1"/>
        <v>28568</v>
      </c>
    </row>
    <row r="40" spans="1:6" ht="45" customHeight="1">
      <c r="A40" s="34">
        <v>25</v>
      </c>
      <c r="B40" s="24" t="s">
        <v>26</v>
      </c>
      <c r="C40" s="134" t="s">
        <v>298</v>
      </c>
      <c r="D40" s="102">
        <f>D41</f>
        <v>28568</v>
      </c>
      <c r="E40" s="102">
        <f>E41</f>
        <v>28568</v>
      </c>
      <c r="F40" s="102">
        <f>F41</f>
        <v>28568</v>
      </c>
    </row>
    <row r="41" spans="1:6" ht="45" customHeight="1">
      <c r="A41" s="34">
        <v>26</v>
      </c>
      <c r="B41" s="24" t="s">
        <v>143</v>
      </c>
      <c r="C41" s="134" t="s">
        <v>97</v>
      </c>
      <c r="D41" s="102">
        <v>28568</v>
      </c>
      <c r="E41" s="102">
        <v>28568</v>
      </c>
      <c r="F41" s="102">
        <v>28568</v>
      </c>
    </row>
    <row r="42" spans="1:6" ht="16.5" customHeight="1">
      <c r="A42" s="34">
        <v>27</v>
      </c>
      <c r="B42" s="24" t="s">
        <v>182</v>
      </c>
      <c r="C42" s="134" t="s">
        <v>183</v>
      </c>
      <c r="D42" s="127">
        <f>D43</f>
        <v>7777456</v>
      </c>
      <c r="E42" s="127">
        <f>E43</f>
        <v>8247978</v>
      </c>
      <c r="F42" s="127">
        <f>F43</f>
        <v>8092341</v>
      </c>
    </row>
    <row r="43" spans="1:6" ht="38.25" customHeight="1">
      <c r="A43" s="34">
        <v>28</v>
      </c>
      <c r="B43" s="135" t="s">
        <v>91</v>
      </c>
      <c r="C43" s="134" t="s">
        <v>90</v>
      </c>
      <c r="D43" s="102">
        <f>D44+D49+D53+D59</f>
        <v>7777456</v>
      </c>
      <c r="E43" s="102">
        <f>E44+E49+E53+E59</f>
        <v>8247978</v>
      </c>
      <c r="F43" s="102">
        <f>F44+F49+F53+F59</f>
        <v>8092341</v>
      </c>
    </row>
    <row r="44" spans="1:6" ht="26.25" customHeight="1">
      <c r="A44" s="34">
        <v>29</v>
      </c>
      <c r="B44" s="90" t="s">
        <v>240</v>
      </c>
      <c r="C44" s="134" t="s">
        <v>299</v>
      </c>
      <c r="D44" s="130">
        <f>D45</f>
        <v>7629274</v>
      </c>
      <c r="E44" s="130">
        <f>E45</f>
        <v>8092316</v>
      </c>
      <c r="F44" s="130">
        <f>F45</f>
        <v>8085079</v>
      </c>
    </row>
    <row r="45" spans="1:6" ht="31.5" customHeight="1">
      <c r="A45" s="34">
        <v>30</v>
      </c>
      <c r="B45" s="90" t="s">
        <v>241</v>
      </c>
      <c r="C45" s="134" t="s">
        <v>92</v>
      </c>
      <c r="D45" s="130">
        <f>D47+D48</f>
        <v>7629274</v>
      </c>
      <c r="E45" s="130">
        <f>+E47+E48</f>
        <v>8092316</v>
      </c>
      <c r="F45" s="130">
        <f>+F47+F48</f>
        <v>8085079</v>
      </c>
    </row>
    <row r="46" spans="1:6" ht="45" customHeight="1">
      <c r="A46" s="34">
        <v>31</v>
      </c>
      <c r="B46" s="90" t="s">
        <v>242</v>
      </c>
      <c r="C46" s="134" t="s">
        <v>300</v>
      </c>
      <c r="D46" s="130">
        <f>D45</f>
        <v>7629274</v>
      </c>
      <c r="E46" s="130">
        <f>E45</f>
        <v>8092316</v>
      </c>
      <c r="F46" s="130">
        <f>F45</f>
        <v>8085079</v>
      </c>
    </row>
    <row r="47" spans="1:6" ht="45" customHeight="1">
      <c r="A47" s="34">
        <v>32</v>
      </c>
      <c r="B47" s="91" t="s">
        <v>239</v>
      </c>
      <c r="C47" s="93" t="s">
        <v>139</v>
      </c>
      <c r="D47" s="130">
        <v>4786089</v>
      </c>
      <c r="E47" s="130">
        <v>5817761</v>
      </c>
      <c r="F47" s="130">
        <v>5810524</v>
      </c>
    </row>
    <row r="48" spans="1:6" ht="45" customHeight="1">
      <c r="A48" s="34">
        <v>33</v>
      </c>
      <c r="B48" s="91" t="s">
        <v>243</v>
      </c>
      <c r="C48" s="22" t="s">
        <v>108</v>
      </c>
      <c r="D48" s="130">
        <v>2843185</v>
      </c>
      <c r="E48" s="130">
        <v>2274555</v>
      </c>
      <c r="F48" s="130">
        <v>2274555</v>
      </c>
    </row>
    <row r="49" spans="1:6" ht="45" customHeight="1">
      <c r="A49" s="34">
        <v>34</v>
      </c>
      <c r="B49" s="34" t="s">
        <v>301</v>
      </c>
      <c r="C49" s="22" t="s">
        <v>278</v>
      </c>
      <c r="D49" s="130">
        <f>D50+D51+D52</f>
        <v>0</v>
      </c>
      <c r="E49" s="130">
        <f>E50+E51+E52</f>
        <v>0</v>
      </c>
      <c r="F49" s="130">
        <f>F50+F5+F52</f>
        <v>0</v>
      </c>
    </row>
    <row r="50" spans="1:6" ht="45" customHeight="1">
      <c r="A50" s="34">
        <v>35</v>
      </c>
      <c r="B50" s="34" t="s">
        <v>279</v>
      </c>
      <c r="C50" s="22" t="s">
        <v>281</v>
      </c>
      <c r="D50" s="130">
        <v>0</v>
      </c>
      <c r="E50" s="130">
        <v>0</v>
      </c>
      <c r="F50" s="130">
        <v>0</v>
      </c>
    </row>
    <row r="51" spans="1:6" ht="45" customHeight="1">
      <c r="A51" s="34">
        <v>36</v>
      </c>
      <c r="B51" s="34" t="s">
        <v>280</v>
      </c>
      <c r="C51" s="22" t="s">
        <v>282</v>
      </c>
      <c r="D51" s="130">
        <v>0</v>
      </c>
      <c r="E51" s="130">
        <v>0</v>
      </c>
      <c r="F51" s="130">
        <v>0</v>
      </c>
    </row>
    <row r="52" spans="1:6" ht="45" customHeight="1">
      <c r="A52" s="34">
        <v>38</v>
      </c>
      <c r="B52" s="34" t="s">
        <v>283</v>
      </c>
      <c r="C52" s="22" t="s">
        <v>284</v>
      </c>
      <c r="D52" s="130">
        <v>0</v>
      </c>
      <c r="E52" s="130">
        <v>0</v>
      </c>
      <c r="F52" s="130">
        <v>0</v>
      </c>
    </row>
    <row r="53" spans="1:6" ht="45" customHeight="1">
      <c r="A53" s="34">
        <v>39</v>
      </c>
      <c r="B53" s="34" t="s">
        <v>238</v>
      </c>
      <c r="C53" s="92" t="s">
        <v>107</v>
      </c>
      <c r="D53" s="130">
        <f>D54</f>
        <v>148182</v>
      </c>
      <c r="E53" s="130">
        <f>E54</f>
        <v>155662</v>
      </c>
      <c r="F53" s="130">
        <f>F54</f>
        <v>7262</v>
      </c>
    </row>
    <row r="54" spans="1:6" ht="29.25" customHeight="1">
      <c r="A54" s="34">
        <v>40</v>
      </c>
      <c r="B54" s="90" t="s">
        <v>237</v>
      </c>
      <c r="C54" s="92" t="s">
        <v>93</v>
      </c>
      <c r="D54" s="102">
        <f>D55+D57</f>
        <v>148182</v>
      </c>
      <c r="E54" s="102">
        <f>E55+E57</f>
        <v>155662</v>
      </c>
      <c r="F54" s="102">
        <f>F55+F57</f>
        <v>7262</v>
      </c>
    </row>
    <row r="55" spans="1:6" ht="43.5" customHeight="1">
      <c r="A55" s="34">
        <v>41</v>
      </c>
      <c r="B55" s="90" t="s">
        <v>236</v>
      </c>
      <c r="C55" s="92" t="s">
        <v>95</v>
      </c>
      <c r="D55" s="102">
        <f>D56</f>
        <v>7262</v>
      </c>
      <c r="E55" s="102">
        <f>E56</f>
        <v>7262</v>
      </c>
      <c r="F55" s="102">
        <f>F56</f>
        <v>7262</v>
      </c>
    </row>
    <row r="56" spans="1:6" ht="60.75" customHeight="1">
      <c r="A56" s="34">
        <v>42</v>
      </c>
      <c r="B56" s="90" t="s">
        <v>235</v>
      </c>
      <c r="C56" s="93" t="s">
        <v>226</v>
      </c>
      <c r="D56" s="102">
        <v>7262</v>
      </c>
      <c r="E56" s="102">
        <v>7262</v>
      </c>
      <c r="F56" s="102">
        <v>7262</v>
      </c>
    </row>
    <row r="57" spans="1:6" ht="45.75" customHeight="1">
      <c r="A57" s="34">
        <v>43</v>
      </c>
      <c r="B57" s="90" t="s">
        <v>285</v>
      </c>
      <c r="C57" s="92" t="s">
        <v>94</v>
      </c>
      <c r="D57" s="102">
        <f>D58</f>
        <v>140920</v>
      </c>
      <c r="E57" s="102">
        <f>E58</f>
        <v>148400</v>
      </c>
      <c r="F57" s="102">
        <f>F58</f>
        <v>0</v>
      </c>
    </row>
    <row r="58" spans="1:6" ht="53.25" customHeight="1">
      <c r="A58" s="34">
        <v>44</v>
      </c>
      <c r="B58" s="90" t="s">
        <v>234</v>
      </c>
      <c r="C58" s="93" t="s">
        <v>98</v>
      </c>
      <c r="D58" s="102">
        <v>140920</v>
      </c>
      <c r="E58" s="102">
        <v>148400</v>
      </c>
      <c r="F58" s="102">
        <v>0</v>
      </c>
    </row>
    <row r="59" spans="1:6" ht="21.75" customHeight="1">
      <c r="A59" s="34">
        <v>45</v>
      </c>
      <c r="B59" s="90" t="s">
        <v>233</v>
      </c>
      <c r="C59" s="92" t="s">
        <v>184</v>
      </c>
      <c r="D59" s="102">
        <f aca="true" t="shared" si="2" ref="D59:F60">D60</f>
        <v>0</v>
      </c>
      <c r="E59" s="102">
        <f t="shared" si="2"/>
        <v>0</v>
      </c>
      <c r="F59" s="102">
        <f t="shared" si="2"/>
        <v>0</v>
      </c>
    </row>
    <row r="60" spans="1:6" ht="25.5" customHeight="1">
      <c r="A60" s="34">
        <v>46</v>
      </c>
      <c r="B60" s="90" t="s">
        <v>232</v>
      </c>
      <c r="C60" s="92" t="s">
        <v>96</v>
      </c>
      <c r="D60" s="102">
        <f t="shared" si="2"/>
        <v>0</v>
      </c>
      <c r="E60" s="102">
        <f t="shared" si="2"/>
        <v>0</v>
      </c>
      <c r="F60" s="102">
        <f t="shared" si="2"/>
        <v>0</v>
      </c>
    </row>
    <row r="61" spans="1:6" ht="32.25" customHeight="1">
      <c r="A61" s="34">
        <v>47</v>
      </c>
      <c r="B61" s="90" t="s">
        <v>231</v>
      </c>
      <c r="C61" s="93" t="s">
        <v>140</v>
      </c>
      <c r="D61" s="102">
        <f>D62</f>
        <v>0</v>
      </c>
      <c r="E61" s="102">
        <f>E62</f>
        <v>0</v>
      </c>
      <c r="F61" s="102">
        <f>F62</f>
        <v>0</v>
      </c>
    </row>
    <row r="62" spans="1:6" ht="51.75" customHeight="1">
      <c r="A62" s="34">
        <v>48</v>
      </c>
      <c r="B62" s="90" t="s">
        <v>230</v>
      </c>
      <c r="C62" s="93" t="s">
        <v>99</v>
      </c>
      <c r="D62" s="102">
        <v>0</v>
      </c>
      <c r="E62" s="102">
        <v>0</v>
      </c>
      <c r="F62" s="102">
        <v>0</v>
      </c>
    </row>
    <row r="63" spans="1:6" ht="12.75">
      <c r="A63" s="168"/>
      <c r="B63" s="168"/>
      <c r="C63" s="168"/>
      <c r="D63" s="131">
        <f>D11+D42</f>
        <v>8637218</v>
      </c>
      <c r="E63" s="131">
        <f>E11+E42</f>
        <v>9119535</v>
      </c>
      <c r="F63" s="131">
        <f>F11+F42</f>
        <v>8977062</v>
      </c>
    </row>
    <row r="65" spans="4:6" ht="12.75">
      <c r="D65" s="133"/>
      <c r="E65" s="133"/>
      <c r="F65" s="133"/>
    </row>
  </sheetData>
  <sheetProtection/>
  <mergeCells count="40">
    <mergeCell ref="A63:C63"/>
    <mergeCell ref="A33:A34"/>
    <mergeCell ref="B33:B34"/>
    <mergeCell ref="C33:C34"/>
    <mergeCell ref="F33:F34"/>
    <mergeCell ref="F25:F26"/>
    <mergeCell ref="A25:A26"/>
    <mergeCell ref="D33:D34"/>
    <mergeCell ref="D31:D32"/>
    <mergeCell ref="E33:E34"/>
    <mergeCell ref="D2:F2"/>
    <mergeCell ref="A3:F3"/>
    <mergeCell ref="A4:F4"/>
    <mergeCell ref="B25:B26"/>
    <mergeCell ref="C25:C26"/>
    <mergeCell ref="A14:A15"/>
    <mergeCell ref="A8:A9"/>
    <mergeCell ref="C8:C9"/>
    <mergeCell ref="F14:F15"/>
    <mergeCell ref="B8:B9"/>
    <mergeCell ref="A29:A30"/>
    <mergeCell ref="B29:B30"/>
    <mergeCell ref="E29:E30"/>
    <mergeCell ref="A31:A32"/>
    <mergeCell ref="E31:E32"/>
    <mergeCell ref="B31:B32"/>
    <mergeCell ref="D29:D30"/>
    <mergeCell ref="F29:F30"/>
    <mergeCell ref="E8:E9"/>
    <mergeCell ref="E14:E15"/>
    <mergeCell ref="D25:D26"/>
    <mergeCell ref="E25:E26"/>
    <mergeCell ref="F31:F32"/>
    <mergeCell ref="B14:B15"/>
    <mergeCell ref="D14:D15"/>
    <mergeCell ref="A6:F6"/>
    <mergeCell ref="D8:D9"/>
    <mergeCell ref="D7:F7"/>
    <mergeCell ref="F8:F9"/>
    <mergeCell ref="C14:C15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3">
      <selection activeCell="H7" sqref="H7"/>
    </sheetView>
  </sheetViews>
  <sheetFormatPr defaultColWidth="9.00390625" defaultRowHeight="12.75"/>
  <cols>
    <col min="1" max="1" width="7.375" style="0" customWidth="1"/>
    <col min="2" max="2" width="59.375" style="0" customWidth="1"/>
    <col min="3" max="3" width="11.00390625" style="0" customWidth="1"/>
    <col min="4" max="5" width="12.125" style="0" customWidth="1"/>
    <col min="6" max="6" width="13.25390625" style="0" customWidth="1"/>
  </cols>
  <sheetData>
    <row r="1" spans="1:6" ht="12.75">
      <c r="A1" s="149" t="s">
        <v>333</v>
      </c>
      <c r="B1" s="149"/>
      <c r="C1" s="149"/>
      <c r="D1" s="149"/>
      <c r="E1" s="149"/>
      <c r="F1" s="149"/>
    </row>
    <row r="2" spans="1:6" ht="12.75">
      <c r="A2" s="149" t="s">
        <v>364</v>
      </c>
      <c r="B2" s="149"/>
      <c r="C2" s="149"/>
      <c r="D2" s="149"/>
      <c r="E2" s="149"/>
      <c r="F2" s="149"/>
    </row>
    <row r="3" spans="1:6" ht="12.75">
      <c r="A3" s="149" t="s">
        <v>355</v>
      </c>
      <c r="B3" s="149"/>
      <c r="C3" s="149"/>
      <c r="D3" s="149"/>
      <c r="E3" s="149"/>
      <c r="F3" s="149"/>
    </row>
    <row r="4" spans="1:6" ht="11.25" customHeight="1">
      <c r="A4" s="5"/>
      <c r="B4" s="101"/>
      <c r="C4" s="101"/>
      <c r="D4" s="101"/>
      <c r="E4" s="101"/>
      <c r="F4" s="101"/>
    </row>
    <row r="5" spans="1:6" ht="15.75" customHeight="1">
      <c r="A5" s="169" t="s">
        <v>272</v>
      </c>
      <c r="B5" s="169"/>
      <c r="C5" s="169"/>
      <c r="D5" s="169"/>
      <c r="E5" s="101"/>
      <c r="F5" s="101"/>
    </row>
    <row r="6" spans="1:6" ht="33" customHeight="1">
      <c r="A6" s="169"/>
      <c r="B6" s="169"/>
      <c r="C6" s="169"/>
      <c r="D6" s="169"/>
      <c r="E6" s="101"/>
      <c r="F6" s="101"/>
    </row>
    <row r="7" spans="1:6" ht="12.75">
      <c r="A7" s="170" t="s">
        <v>47</v>
      </c>
      <c r="B7" s="170"/>
      <c r="C7" s="170"/>
      <c r="D7" s="170"/>
      <c r="E7" s="170"/>
      <c r="F7" s="170"/>
    </row>
    <row r="8" spans="1:6" ht="47.25" customHeight="1">
      <c r="A8" s="23" t="s">
        <v>49</v>
      </c>
      <c r="B8" s="34" t="s">
        <v>6</v>
      </c>
      <c r="C8" s="23" t="s">
        <v>185</v>
      </c>
      <c r="D8" s="23" t="s">
        <v>249</v>
      </c>
      <c r="E8" s="23" t="s">
        <v>273</v>
      </c>
      <c r="F8" s="23" t="s">
        <v>274</v>
      </c>
    </row>
    <row r="9" spans="1:6" ht="12.75">
      <c r="A9" s="23"/>
      <c r="B9" s="23">
        <v>1</v>
      </c>
      <c r="C9" s="23">
        <v>2</v>
      </c>
      <c r="D9" s="23">
        <v>3</v>
      </c>
      <c r="E9" s="23">
        <v>4</v>
      </c>
      <c r="F9" s="23">
        <v>5</v>
      </c>
    </row>
    <row r="10" spans="1:6" ht="15" customHeight="1">
      <c r="A10" s="23">
        <v>1</v>
      </c>
      <c r="B10" s="22" t="s">
        <v>186</v>
      </c>
      <c r="C10" s="27" t="s">
        <v>7</v>
      </c>
      <c r="D10" s="103">
        <f>D11+D12+D13+D14+D15</f>
        <v>5561247.6</v>
      </c>
      <c r="E10" s="103">
        <f>E11+E12+E13+E14+E15</f>
        <v>5700074</v>
      </c>
      <c r="F10" s="103">
        <f>F11+F12+F13+F14+F15</f>
        <v>5715619</v>
      </c>
    </row>
    <row r="11" spans="1:6" ht="33" customHeight="1">
      <c r="A11" s="23">
        <v>2</v>
      </c>
      <c r="B11" s="22" t="s">
        <v>187</v>
      </c>
      <c r="C11" s="27" t="s">
        <v>8</v>
      </c>
      <c r="D11" s="95">
        <f>'прил 4 ведом'!G19</f>
        <v>949592</v>
      </c>
      <c r="E11" s="95">
        <f>'прил 4 ведом'!H19</f>
        <v>949592</v>
      </c>
      <c r="F11" s="95">
        <f>'прил 4 ведом'!I19</f>
        <v>949592</v>
      </c>
    </row>
    <row r="12" spans="1:6" ht="45" customHeight="1">
      <c r="A12" s="23">
        <v>3</v>
      </c>
      <c r="B12" s="22" t="s">
        <v>188</v>
      </c>
      <c r="C12" s="27" t="s">
        <v>9</v>
      </c>
      <c r="D12" s="102">
        <f>'прил 4 ведом'!G20</f>
        <v>3916170.6</v>
      </c>
      <c r="E12" s="102">
        <f>'прил 4 ведом'!H20</f>
        <v>4068480</v>
      </c>
      <c r="F12" s="102">
        <f>'прил 4 ведом'!I20</f>
        <v>4084025</v>
      </c>
    </row>
    <row r="13" spans="1:6" ht="30" customHeight="1">
      <c r="A13" s="23">
        <v>4</v>
      </c>
      <c r="B13" s="22" t="s">
        <v>0</v>
      </c>
      <c r="C13" s="27" t="s">
        <v>244</v>
      </c>
      <c r="D13" s="102">
        <v>0</v>
      </c>
      <c r="E13" s="102">
        <v>0</v>
      </c>
      <c r="F13" s="102">
        <v>0</v>
      </c>
    </row>
    <row r="14" spans="1:6" ht="15.75" customHeight="1">
      <c r="A14" s="23">
        <v>5</v>
      </c>
      <c r="B14" s="22" t="s">
        <v>189</v>
      </c>
      <c r="C14" s="27" t="s">
        <v>19</v>
      </c>
      <c r="D14" s="95">
        <f>'[1]прил 6 ведом'!G30</f>
        <v>1000</v>
      </c>
      <c r="E14" s="95">
        <f>'[1]прил 6 ведом'!H30</f>
        <v>1000</v>
      </c>
      <c r="F14" s="95">
        <f>'[1]прил 6 ведом'!I30</f>
        <v>1000</v>
      </c>
    </row>
    <row r="15" spans="1:6" ht="15.75" customHeight="1">
      <c r="A15" s="23">
        <v>6</v>
      </c>
      <c r="B15" s="22" t="s">
        <v>195</v>
      </c>
      <c r="C15" s="27" t="s">
        <v>194</v>
      </c>
      <c r="D15" s="95">
        <f>'прил 4 ведом'!G36</f>
        <v>694485</v>
      </c>
      <c r="E15" s="95">
        <f>'прил 4 ведом'!H36</f>
        <v>681002</v>
      </c>
      <c r="F15" s="95">
        <f>'прил 4 ведом'!I36</f>
        <v>681002</v>
      </c>
    </row>
    <row r="16" spans="1:6" ht="15.75" customHeight="1">
      <c r="A16" s="23">
        <v>7</v>
      </c>
      <c r="B16" s="22" t="s">
        <v>196</v>
      </c>
      <c r="C16" s="27" t="s">
        <v>198</v>
      </c>
      <c r="D16" s="103">
        <f>D17</f>
        <v>140920</v>
      </c>
      <c r="E16" s="103">
        <f>E17</f>
        <v>148400</v>
      </c>
      <c r="F16" s="103">
        <f>F17</f>
        <v>0</v>
      </c>
    </row>
    <row r="17" spans="1:6" ht="15.75" customHeight="1">
      <c r="A17" s="23">
        <v>8</v>
      </c>
      <c r="B17" s="22" t="s">
        <v>197</v>
      </c>
      <c r="C17" s="27" t="s">
        <v>199</v>
      </c>
      <c r="D17" s="95">
        <f>'прил 4 ведом'!G48</f>
        <v>140920</v>
      </c>
      <c r="E17" s="95">
        <f>'прил 4 ведом'!H48</f>
        <v>148400</v>
      </c>
      <c r="F17" s="95">
        <f>'прил 4 ведом'!I48</f>
        <v>0</v>
      </c>
    </row>
    <row r="18" spans="1:6" ht="15.75" customHeight="1">
      <c r="A18" s="23">
        <v>9</v>
      </c>
      <c r="B18" s="22" t="s">
        <v>200</v>
      </c>
      <c r="C18" s="27" t="s">
        <v>1</v>
      </c>
      <c r="D18" s="103">
        <f>D19+D20</f>
        <v>57081.4</v>
      </c>
      <c r="E18" s="103">
        <f>E19+E20</f>
        <v>59365</v>
      </c>
      <c r="F18" s="103">
        <f>F19+F20</f>
        <v>58740</v>
      </c>
    </row>
    <row r="19" spans="1:6" ht="15.75" customHeight="1">
      <c r="A19" s="23">
        <v>10</v>
      </c>
      <c r="B19" s="22" t="s">
        <v>246</v>
      </c>
      <c r="C19" s="27" t="s">
        <v>245</v>
      </c>
      <c r="D19" s="103">
        <v>0</v>
      </c>
      <c r="E19" s="103">
        <v>0</v>
      </c>
      <c r="F19" s="103">
        <v>0</v>
      </c>
    </row>
    <row r="20" spans="1:6" ht="30" customHeight="1">
      <c r="A20" s="23">
        <v>11</v>
      </c>
      <c r="B20" s="22" t="s">
        <v>0</v>
      </c>
      <c r="C20" s="27" t="s">
        <v>2</v>
      </c>
      <c r="D20" s="95">
        <f>'прил 4 ведом'!G67</f>
        <v>57081.4</v>
      </c>
      <c r="E20" s="95">
        <f>'прил 4 ведом'!H67</f>
        <v>59365</v>
      </c>
      <c r="F20" s="95">
        <f>'прил 4 ведом'!I67</f>
        <v>58740</v>
      </c>
    </row>
    <row r="21" spans="1:6" ht="19.5" customHeight="1">
      <c r="A21" s="23">
        <v>12</v>
      </c>
      <c r="B21" s="22" t="s">
        <v>74</v>
      </c>
      <c r="C21" s="27" t="s">
        <v>76</v>
      </c>
      <c r="D21" s="103">
        <f>D22</f>
        <v>315400</v>
      </c>
      <c r="E21" s="103">
        <f>'прил 4 ведом'!H73</f>
        <v>323000</v>
      </c>
      <c r="F21" s="103">
        <f>F22</f>
        <v>331800</v>
      </c>
    </row>
    <row r="22" spans="1:6" ht="18.75" customHeight="1">
      <c r="A22" s="23">
        <v>13</v>
      </c>
      <c r="B22" s="22" t="s">
        <v>75</v>
      </c>
      <c r="C22" s="27" t="s">
        <v>77</v>
      </c>
      <c r="D22" s="102">
        <f>'прил 4 ведом'!G73</f>
        <v>315400</v>
      </c>
      <c r="E22" s="102">
        <f>'прил 4 ведом'!H73</f>
        <v>323000</v>
      </c>
      <c r="F22" s="102">
        <f>'прил 4 ведом'!I75</f>
        <v>331800</v>
      </c>
    </row>
    <row r="23" spans="1:6" ht="15.75" customHeight="1">
      <c r="A23" s="23">
        <v>14</v>
      </c>
      <c r="B23" s="22" t="s">
        <v>3</v>
      </c>
      <c r="C23" s="27" t="s">
        <v>10</v>
      </c>
      <c r="D23" s="103">
        <f>'прил 4 ведом'!G83</f>
        <v>502037</v>
      </c>
      <c r="E23" s="103">
        <f>'прил 4 ведом'!H83</f>
        <v>600176</v>
      </c>
      <c r="F23" s="103">
        <f>'прил 4 ведом'!I83</f>
        <v>361518</v>
      </c>
    </row>
    <row r="24" spans="1:6" ht="15.75" customHeight="1">
      <c r="A24" s="23">
        <v>15</v>
      </c>
      <c r="B24" s="22" t="s">
        <v>4</v>
      </c>
      <c r="C24" s="27" t="s">
        <v>11</v>
      </c>
      <c r="D24" s="102">
        <f>D23</f>
        <v>502037</v>
      </c>
      <c r="E24" s="102">
        <f>E23</f>
        <v>600176</v>
      </c>
      <c r="F24" s="102">
        <f>F23</f>
        <v>361518</v>
      </c>
    </row>
    <row r="25" spans="1:6" ht="17.25" customHeight="1">
      <c r="A25" s="23">
        <v>16</v>
      </c>
      <c r="B25" s="22" t="s">
        <v>24</v>
      </c>
      <c r="C25" s="27" t="s">
        <v>12</v>
      </c>
      <c r="D25" s="103">
        <f>D26</f>
        <v>1937508</v>
      </c>
      <c r="E25" s="103">
        <f>E26</f>
        <v>1937508</v>
      </c>
      <c r="F25" s="103">
        <f>E25</f>
        <v>1937508</v>
      </c>
    </row>
    <row r="26" spans="1:6" ht="17.25" customHeight="1">
      <c r="A26" s="23">
        <v>17</v>
      </c>
      <c r="B26" s="22" t="s">
        <v>5</v>
      </c>
      <c r="C26" s="27" t="s">
        <v>13</v>
      </c>
      <c r="D26" s="102">
        <f>'прил 4 ведом'!G96</f>
        <v>1937508</v>
      </c>
      <c r="E26" s="102">
        <f>'прил 4 ведом'!H96</f>
        <v>1937508</v>
      </c>
      <c r="F26" s="102">
        <f>'прил 4 ведом'!I96</f>
        <v>1937508</v>
      </c>
    </row>
    <row r="27" spans="1:6" ht="17.25" customHeight="1">
      <c r="A27" s="23">
        <v>18</v>
      </c>
      <c r="B27" s="35" t="s">
        <v>151</v>
      </c>
      <c r="C27" s="27" t="s">
        <v>152</v>
      </c>
      <c r="D27" s="103">
        <f>D28</f>
        <v>0</v>
      </c>
      <c r="E27" s="103">
        <f>E28</f>
        <v>0</v>
      </c>
      <c r="F27" s="103">
        <f>F28</f>
        <v>0</v>
      </c>
    </row>
    <row r="28" spans="1:6" ht="17.25" customHeight="1">
      <c r="A28" s="23">
        <v>19</v>
      </c>
      <c r="B28" s="35" t="s">
        <v>153</v>
      </c>
      <c r="C28" s="27" t="s">
        <v>154</v>
      </c>
      <c r="D28" s="95">
        <f>'прил 4 ведом'!G108</f>
        <v>0</v>
      </c>
      <c r="E28" s="95">
        <f>'прил 4 ведом'!H108</f>
        <v>0</v>
      </c>
      <c r="F28" s="95">
        <f>'прил 4 ведом'!I110</f>
        <v>0</v>
      </c>
    </row>
    <row r="29" spans="1:6" ht="17.25" customHeight="1">
      <c r="A29" s="23">
        <v>20</v>
      </c>
      <c r="B29" s="35" t="s">
        <v>209</v>
      </c>
      <c r="C29" s="27" t="s">
        <v>210</v>
      </c>
      <c r="D29" s="103">
        <f>D30</f>
        <v>48000</v>
      </c>
      <c r="E29" s="103">
        <f>E30</f>
        <v>48000</v>
      </c>
      <c r="F29" s="103">
        <f>F30</f>
        <v>48000</v>
      </c>
    </row>
    <row r="30" spans="1:6" ht="15" customHeight="1">
      <c r="A30" s="23">
        <v>21</v>
      </c>
      <c r="B30" s="104" t="s">
        <v>211</v>
      </c>
      <c r="C30" s="27" t="s">
        <v>212</v>
      </c>
      <c r="D30" s="95">
        <f>'прил 4 ведом'!G117</f>
        <v>48000</v>
      </c>
      <c r="E30" s="95">
        <f>'прил 4 ведом'!H117</f>
        <v>48000</v>
      </c>
      <c r="F30" s="95">
        <f>'прил 4 ведом'!I117</f>
        <v>48000</v>
      </c>
    </row>
    <row r="31" spans="1:6" ht="17.25" customHeight="1">
      <c r="A31" s="23">
        <v>22</v>
      </c>
      <c r="B31" s="35" t="s">
        <v>78</v>
      </c>
      <c r="C31" s="27" t="s">
        <v>204</v>
      </c>
      <c r="D31" s="103">
        <f>'прил 4 ведом'!G120</f>
        <v>48620</v>
      </c>
      <c r="E31" s="103">
        <f>E32</f>
        <v>48620</v>
      </c>
      <c r="F31" s="103">
        <f>F32</f>
        <v>48620</v>
      </c>
    </row>
    <row r="32" spans="1:6" ht="17.25" customHeight="1">
      <c r="A32" s="23">
        <v>23</v>
      </c>
      <c r="B32" s="35" t="s">
        <v>79</v>
      </c>
      <c r="C32" s="27" t="s">
        <v>305</v>
      </c>
      <c r="D32" s="95">
        <f>D31</f>
        <v>48620</v>
      </c>
      <c r="E32" s="95">
        <v>48620</v>
      </c>
      <c r="F32" s="95">
        <v>48620</v>
      </c>
    </row>
    <row r="33" spans="1:6" ht="25.5" customHeight="1">
      <c r="A33" s="23">
        <v>24</v>
      </c>
      <c r="B33" s="104" t="s">
        <v>213</v>
      </c>
      <c r="C33" s="27" t="s">
        <v>203</v>
      </c>
      <c r="D33" s="103">
        <f>D34</f>
        <v>26404</v>
      </c>
      <c r="E33" s="103">
        <f>E34</f>
        <v>26404</v>
      </c>
      <c r="F33" s="103">
        <f>F34</f>
        <v>26404</v>
      </c>
    </row>
    <row r="34" spans="1:6" ht="17.25" customHeight="1">
      <c r="A34" s="23">
        <v>25</v>
      </c>
      <c r="B34" s="105" t="s">
        <v>202</v>
      </c>
      <c r="C34" s="27" t="s">
        <v>201</v>
      </c>
      <c r="D34" s="102">
        <f>'прил 4 ведом'!G126</f>
        <v>26404</v>
      </c>
      <c r="E34" s="102">
        <f>'прил 4 ведом'!H126</f>
        <v>26404</v>
      </c>
      <c r="F34" s="102">
        <f>'прил 4 ведом'!I126</f>
        <v>26404</v>
      </c>
    </row>
    <row r="35" spans="1:6" ht="17.25" customHeight="1">
      <c r="A35" s="23">
        <v>26</v>
      </c>
      <c r="B35" s="22" t="s">
        <v>25</v>
      </c>
      <c r="C35" s="27"/>
      <c r="D35" s="103">
        <v>0</v>
      </c>
      <c r="E35" s="103">
        <f>'прил 4 ведом'!H129</f>
        <v>227988</v>
      </c>
      <c r="F35" s="103">
        <f>'прил 4 ведом'!I129</f>
        <v>448853</v>
      </c>
    </row>
    <row r="36" spans="1:6" ht="17.25" customHeight="1">
      <c r="A36" s="151" t="s">
        <v>45</v>
      </c>
      <c r="B36" s="151"/>
      <c r="C36" s="39"/>
      <c r="D36" s="103">
        <f>D10+D16+D18+D21+D23+D25+D27+D31+D35+D29+D33</f>
        <v>8637218</v>
      </c>
      <c r="E36" s="103">
        <f>E10+E16+E18+E21+E23+E25+E27+E31+E35+E29+E33</f>
        <v>9119535</v>
      </c>
      <c r="F36" s="103">
        <f>F10+F16+F18+F21+F23+F25+F27+F31+F35+F29+F33</f>
        <v>8977062</v>
      </c>
    </row>
    <row r="54" ht="102" customHeight="1"/>
  </sheetData>
  <sheetProtection/>
  <mergeCells count="6">
    <mergeCell ref="A36:B36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21">
      <selection activeCell="A131" sqref="A131:IV132"/>
    </sheetView>
  </sheetViews>
  <sheetFormatPr defaultColWidth="9.00390625" defaultRowHeight="12.75"/>
  <cols>
    <col min="1" max="1" width="4.125" style="0" customWidth="1"/>
    <col min="2" max="2" width="35.875" style="0" customWidth="1"/>
    <col min="3" max="3" width="4.75390625" style="0" customWidth="1"/>
    <col min="4" max="4" width="5.875" style="0" customWidth="1"/>
    <col min="5" max="5" width="11.75390625" style="0" customWidth="1"/>
    <col min="6" max="6" width="4.625" style="0" customWidth="1"/>
    <col min="7" max="7" width="14.875" style="0" customWidth="1"/>
    <col min="8" max="8" width="12.375" style="0" customWidth="1"/>
    <col min="9" max="9" width="12.875" style="0" customWidth="1"/>
  </cols>
  <sheetData>
    <row r="1" spans="1:9" ht="12.75">
      <c r="A1" s="175" t="s">
        <v>334</v>
      </c>
      <c r="B1" s="175"/>
      <c r="C1" s="175"/>
      <c r="D1" s="175"/>
      <c r="E1" s="175"/>
      <c r="F1" s="175"/>
      <c r="G1" s="175"/>
      <c r="H1" s="175"/>
      <c r="I1" s="175"/>
    </row>
    <row r="2" spans="1:9" ht="12.75">
      <c r="A2" s="149" t="s">
        <v>362</v>
      </c>
      <c r="B2" s="149"/>
      <c r="C2" s="149"/>
      <c r="D2" s="149"/>
      <c r="E2" s="149"/>
      <c r="F2" s="149"/>
      <c r="G2" s="149"/>
      <c r="H2" s="149"/>
      <c r="I2" s="149"/>
    </row>
    <row r="3" spans="1:9" ht="12.75">
      <c r="A3" s="149" t="s">
        <v>358</v>
      </c>
      <c r="B3" s="149"/>
      <c r="C3" s="149"/>
      <c r="D3" s="149"/>
      <c r="E3" s="149"/>
      <c r="F3" s="149"/>
      <c r="G3" s="149"/>
      <c r="H3" s="149"/>
      <c r="I3" s="149"/>
    </row>
    <row r="4" spans="1:9" ht="12.75">
      <c r="A4" s="5"/>
      <c r="B4" s="101"/>
      <c r="C4" s="101"/>
      <c r="D4" s="101"/>
      <c r="E4" s="101"/>
      <c r="F4" s="101"/>
      <c r="G4" s="101"/>
      <c r="H4" s="101"/>
      <c r="I4" s="101"/>
    </row>
    <row r="5" spans="1:9" ht="33" customHeight="1">
      <c r="A5" s="169" t="s">
        <v>275</v>
      </c>
      <c r="B5" s="169"/>
      <c r="C5" s="169"/>
      <c r="D5" s="169"/>
      <c r="E5" s="169"/>
      <c r="F5" s="169"/>
      <c r="G5" s="169"/>
      <c r="H5" s="169"/>
      <c r="I5" s="169"/>
    </row>
    <row r="6" spans="1:9" ht="11.2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.75" customHeight="1">
      <c r="A7" s="176" t="s">
        <v>47</v>
      </c>
      <c r="B7" s="176"/>
      <c r="C7" s="176"/>
      <c r="D7" s="176"/>
      <c r="E7" s="176"/>
      <c r="F7" s="176"/>
      <c r="G7" s="176"/>
      <c r="H7" s="176"/>
      <c r="I7" s="176"/>
    </row>
    <row r="8" spans="1:9" ht="12.75" customHeight="1">
      <c r="A8" s="171" t="s">
        <v>166</v>
      </c>
      <c r="B8" s="159" t="s">
        <v>16</v>
      </c>
      <c r="C8" s="171" t="s">
        <v>14</v>
      </c>
      <c r="D8" s="172" t="s">
        <v>185</v>
      </c>
      <c r="E8" s="171" t="s">
        <v>17</v>
      </c>
      <c r="F8" s="171" t="s">
        <v>18</v>
      </c>
      <c r="G8" s="159" t="s">
        <v>249</v>
      </c>
      <c r="H8" s="159" t="s">
        <v>273</v>
      </c>
      <c r="I8" s="159" t="s">
        <v>276</v>
      </c>
    </row>
    <row r="9" spans="1:9" ht="12.75">
      <c r="A9" s="171"/>
      <c r="B9" s="174"/>
      <c r="C9" s="171"/>
      <c r="D9" s="173"/>
      <c r="E9" s="171"/>
      <c r="F9" s="171"/>
      <c r="G9" s="159"/>
      <c r="H9" s="159"/>
      <c r="I9" s="159"/>
    </row>
    <row r="10" spans="1:9" ht="33" customHeight="1">
      <c r="A10" s="171"/>
      <c r="B10" s="174"/>
      <c r="C10" s="171"/>
      <c r="D10" s="173"/>
      <c r="E10" s="171"/>
      <c r="F10" s="171"/>
      <c r="G10" s="159"/>
      <c r="H10" s="159"/>
      <c r="I10" s="159"/>
    </row>
    <row r="11" spans="1:9" ht="12.75">
      <c r="A11" s="138"/>
      <c r="B11" s="138">
        <v>1</v>
      </c>
      <c r="C11" s="138">
        <v>2</v>
      </c>
      <c r="D11" s="138">
        <v>3</v>
      </c>
      <c r="E11" s="138">
        <v>4</v>
      </c>
      <c r="F11" s="138">
        <v>5</v>
      </c>
      <c r="G11" s="138">
        <v>6</v>
      </c>
      <c r="H11" s="138">
        <v>7</v>
      </c>
      <c r="I11" s="138">
        <v>8</v>
      </c>
    </row>
    <row r="12" spans="1:9" ht="15.75" customHeight="1">
      <c r="A12" s="138">
        <v>1</v>
      </c>
      <c r="B12" s="123" t="s">
        <v>27</v>
      </c>
      <c r="C12" s="138">
        <v>805</v>
      </c>
      <c r="D12" s="138"/>
      <c r="E12" s="138"/>
      <c r="F12" s="138"/>
      <c r="G12" s="107">
        <f>G13+G48+G57+G73+G83+G96+G107+G120+G129+G117+G126</f>
        <v>8637218</v>
      </c>
      <c r="H12" s="107">
        <f>H13+H48+H57+H73+H83+H96+H107+H120+H129+H117+H126</f>
        <v>9119535</v>
      </c>
      <c r="I12" s="107">
        <f>I13+I48+I57+I73+I83+I96+I107+I120+I129+I117+I126</f>
        <v>8977062</v>
      </c>
    </row>
    <row r="13" spans="1:10" ht="15.75" customHeight="1">
      <c r="A13" s="138">
        <v>2</v>
      </c>
      <c r="B13" s="139" t="s">
        <v>186</v>
      </c>
      <c r="C13" s="138">
        <v>805</v>
      </c>
      <c r="D13" s="108" t="s">
        <v>7</v>
      </c>
      <c r="E13" s="138"/>
      <c r="F13" s="138"/>
      <c r="G13" s="106">
        <f>G14+G20+G30+G36</f>
        <v>5561247.6</v>
      </c>
      <c r="H13" s="106">
        <f>H14+H20+H30+H36</f>
        <v>5700074</v>
      </c>
      <c r="I13" s="106">
        <f>I14+I20+I30+I36</f>
        <v>5715619</v>
      </c>
      <c r="J13" s="14"/>
    </row>
    <row r="14" spans="1:9" ht="48.75" customHeight="1">
      <c r="A14" s="138">
        <v>3</v>
      </c>
      <c r="B14" s="139" t="s">
        <v>15</v>
      </c>
      <c r="C14" s="138">
        <v>805</v>
      </c>
      <c r="D14" s="108" t="s">
        <v>8</v>
      </c>
      <c r="E14" s="138"/>
      <c r="F14" s="138"/>
      <c r="G14" s="106">
        <f aca="true" t="shared" si="0" ref="G14:I15">G15</f>
        <v>949592</v>
      </c>
      <c r="H14" s="106">
        <f t="shared" si="0"/>
        <v>949592</v>
      </c>
      <c r="I14" s="106">
        <f t="shared" si="0"/>
        <v>949592</v>
      </c>
    </row>
    <row r="15" spans="1:9" ht="54" customHeight="1">
      <c r="A15" s="138">
        <v>4</v>
      </c>
      <c r="B15" s="139" t="s">
        <v>51</v>
      </c>
      <c r="C15" s="138">
        <v>805</v>
      </c>
      <c r="D15" s="108" t="s">
        <v>8</v>
      </c>
      <c r="E15" s="109">
        <v>9100000000</v>
      </c>
      <c r="F15" s="138"/>
      <c r="G15" s="106">
        <f t="shared" si="0"/>
        <v>949592</v>
      </c>
      <c r="H15" s="106">
        <f t="shared" si="0"/>
        <v>949592</v>
      </c>
      <c r="I15" s="106">
        <f t="shared" si="0"/>
        <v>949592</v>
      </c>
    </row>
    <row r="16" spans="1:9" ht="17.25" customHeight="1">
      <c r="A16" s="138">
        <v>5</v>
      </c>
      <c r="B16" s="139" t="s">
        <v>52</v>
      </c>
      <c r="C16" s="138">
        <v>805</v>
      </c>
      <c r="D16" s="108" t="s">
        <v>8</v>
      </c>
      <c r="E16" s="109">
        <v>9110000000</v>
      </c>
      <c r="F16" s="138"/>
      <c r="G16" s="106">
        <f>G19</f>
        <v>949592</v>
      </c>
      <c r="H16" s="106">
        <f>H19</f>
        <v>949592</v>
      </c>
      <c r="I16" s="106">
        <f>I19</f>
        <v>949592</v>
      </c>
    </row>
    <row r="17" spans="1:9" ht="88.5" customHeight="1">
      <c r="A17" s="138">
        <v>6</v>
      </c>
      <c r="B17" s="139" t="s">
        <v>53</v>
      </c>
      <c r="C17" s="138">
        <v>805</v>
      </c>
      <c r="D17" s="108" t="s">
        <v>8</v>
      </c>
      <c r="E17" s="109">
        <v>9110080210</v>
      </c>
      <c r="F17" s="138"/>
      <c r="G17" s="106">
        <f aca="true" t="shared" si="1" ref="G17:I18">G18</f>
        <v>949592</v>
      </c>
      <c r="H17" s="106">
        <f t="shared" si="1"/>
        <v>949592</v>
      </c>
      <c r="I17" s="106">
        <f t="shared" si="1"/>
        <v>949592</v>
      </c>
    </row>
    <row r="18" spans="1:9" ht="93" customHeight="1">
      <c r="A18" s="138">
        <v>7</v>
      </c>
      <c r="B18" s="139" t="s">
        <v>345</v>
      </c>
      <c r="C18" s="138">
        <v>805</v>
      </c>
      <c r="D18" s="108" t="s">
        <v>8</v>
      </c>
      <c r="E18" s="109">
        <v>9110080210</v>
      </c>
      <c r="F18" s="138">
        <v>100</v>
      </c>
      <c r="G18" s="106">
        <f t="shared" si="1"/>
        <v>949592</v>
      </c>
      <c r="H18" s="106">
        <f t="shared" si="1"/>
        <v>949592</v>
      </c>
      <c r="I18" s="106">
        <f t="shared" si="1"/>
        <v>949592</v>
      </c>
    </row>
    <row r="19" spans="1:11" ht="30" customHeight="1">
      <c r="A19" s="138">
        <v>8</v>
      </c>
      <c r="B19" s="139" t="s">
        <v>54</v>
      </c>
      <c r="C19" s="138">
        <v>805</v>
      </c>
      <c r="D19" s="108" t="s">
        <v>8</v>
      </c>
      <c r="E19" s="109">
        <v>9110080210</v>
      </c>
      <c r="F19" s="138">
        <v>120</v>
      </c>
      <c r="G19" s="106">
        <v>949592</v>
      </c>
      <c r="H19" s="106">
        <v>949592</v>
      </c>
      <c r="I19" s="106">
        <v>949592</v>
      </c>
      <c r="K19" s="19"/>
    </row>
    <row r="20" spans="1:11" ht="74.25" customHeight="1">
      <c r="A20" s="138">
        <v>9</v>
      </c>
      <c r="B20" s="139" t="s">
        <v>188</v>
      </c>
      <c r="C20" s="138">
        <v>805</v>
      </c>
      <c r="D20" s="108" t="s">
        <v>9</v>
      </c>
      <c r="E20" s="109"/>
      <c r="F20" s="138"/>
      <c r="G20" s="106">
        <f>G21</f>
        <v>3916170.6</v>
      </c>
      <c r="H20" s="106">
        <f>H21</f>
        <v>4068480</v>
      </c>
      <c r="I20" s="106">
        <f>I21</f>
        <v>4084025</v>
      </c>
      <c r="K20" s="16"/>
    </row>
    <row r="21" spans="1:11" ht="38.25" customHeight="1">
      <c r="A21" s="138">
        <v>10</v>
      </c>
      <c r="B21" s="139" t="s">
        <v>55</v>
      </c>
      <c r="C21" s="138">
        <v>805</v>
      </c>
      <c r="D21" s="108" t="s">
        <v>9</v>
      </c>
      <c r="E21" s="109">
        <v>8100000000</v>
      </c>
      <c r="F21" s="138"/>
      <c r="G21" s="106">
        <f aca="true" t="shared" si="2" ref="G21:I22">G22</f>
        <v>3916170.6</v>
      </c>
      <c r="H21" s="106">
        <f t="shared" si="2"/>
        <v>4068480</v>
      </c>
      <c r="I21" s="106">
        <f t="shared" si="2"/>
        <v>4084025</v>
      </c>
      <c r="K21" s="16"/>
    </row>
    <row r="22" spans="1:11" ht="31.5" customHeight="1">
      <c r="A22" s="138">
        <v>11</v>
      </c>
      <c r="B22" s="139" t="s">
        <v>59</v>
      </c>
      <c r="C22" s="138">
        <v>805</v>
      </c>
      <c r="D22" s="108" t="s">
        <v>9</v>
      </c>
      <c r="E22" s="109">
        <v>8110000000</v>
      </c>
      <c r="F22" s="138"/>
      <c r="G22" s="106">
        <f t="shared" si="2"/>
        <v>3916170.6</v>
      </c>
      <c r="H22" s="106">
        <f t="shared" si="2"/>
        <v>4068480</v>
      </c>
      <c r="I22" s="106">
        <f t="shared" si="2"/>
        <v>4084025</v>
      </c>
      <c r="K22" s="16"/>
    </row>
    <row r="23" spans="1:11" ht="81" customHeight="1">
      <c r="A23" s="138">
        <v>12</v>
      </c>
      <c r="B23" s="139" t="s">
        <v>56</v>
      </c>
      <c r="C23" s="138">
        <v>805</v>
      </c>
      <c r="D23" s="108" t="s">
        <v>9</v>
      </c>
      <c r="E23" s="109">
        <v>8110080210</v>
      </c>
      <c r="F23" s="138"/>
      <c r="G23" s="106">
        <f>G24+G26+G28</f>
        <v>3916170.6</v>
      </c>
      <c r="H23" s="106">
        <f>H24+H26+H28</f>
        <v>4068480</v>
      </c>
      <c r="I23" s="106">
        <f>I24+I26+I28</f>
        <v>4084025</v>
      </c>
      <c r="K23" s="16"/>
    </row>
    <row r="24" spans="1:11" ht="89.25" customHeight="1">
      <c r="A24" s="138">
        <v>13</v>
      </c>
      <c r="B24" s="139" t="s">
        <v>345</v>
      </c>
      <c r="C24" s="138">
        <v>805</v>
      </c>
      <c r="D24" s="108" t="s">
        <v>9</v>
      </c>
      <c r="E24" s="109">
        <v>8110080210</v>
      </c>
      <c r="F24" s="138">
        <v>100</v>
      </c>
      <c r="G24" s="106">
        <f>G25</f>
        <v>3702821</v>
      </c>
      <c r="H24" s="106">
        <f>H25</f>
        <v>3678127</v>
      </c>
      <c r="I24" s="106">
        <f>I25</f>
        <v>3678127</v>
      </c>
      <c r="K24" s="16"/>
    </row>
    <row r="25" spans="1:11" ht="27" customHeight="1">
      <c r="A25" s="138">
        <v>14</v>
      </c>
      <c r="B25" s="139" t="s">
        <v>54</v>
      </c>
      <c r="C25" s="138">
        <v>805</v>
      </c>
      <c r="D25" s="108" t="s">
        <v>9</v>
      </c>
      <c r="E25" s="109">
        <v>8110080210</v>
      </c>
      <c r="F25" s="138">
        <v>120</v>
      </c>
      <c r="G25" s="106">
        <v>3702821</v>
      </c>
      <c r="H25" s="106">
        <v>3678127</v>
      </c>
      <c r="I25" s="106">
        <f>H25</f>
        <v>3678127</v>
      </c>
      <c r="K25" s="19"/>
    </row>
    <row r="26" spans="1:11" ht="28.5" customHeight="1">
      <c r="A26" s="138">
        <v>15</v>
      </c>
      <c r="B26" s="139" t="s">
        <v>69</v>
      </c>
      <c r="C26" s="138">
        <v>805</v>
      </c>
      <c r="D26" s="108" t="s">
        <v>9</v>
      </c>
      <c r="E26" s="109">
        <v>8110080210</v>
      </c>
      <c r="F26" s="138">
        <v>200</v>
      </c>
      <c r="G26" s="106">
        <f>G27</f>
        <v>178849.6</v>
      </c>
      <c r="H26" s="106">
        <f>H27</f>
        <v>388853</v>
      </c>
      <c r="I26" s="106">
        <f>I27</f>
        <v>404398</v>
      </c>
      <c r="K26" s="19"/>
    </row>
    <row r="27" spans="1:11" ht="40.5" customHeight="1">
      <c r="A27" s="138">
        <v>16</v>
      </c>
      <c r="B27" s="139" t="s">
        <v>71</v>
      </c>
      <c r="C27" s="138">
        <v>805</v>
      </c>
      <c r="D27" s="108" t="s">
        <v>9</v>
      </c>
      <c r="E27" s="109">
        <v>8110080210</v>
      </c>
      <c r="F27" s="138">
        <v>240</v>
      </c>
      <c r="G27" s="106">
        <v>178849.6</v>
      </c>
      <c r="H27" s="107">
        <v>388853</v>
      </c>
      <c r="I27" s="106">
        <v>404398</v>
      </c>
      <c r="K27" s="19"/>
    </row>
    <row r="28" spans="1:11" ht="18" customHeight="1">
      <c r="A28" s="138">
        <v>17</v>
      </c>
      <c r="B28" s="139" t="s">
        <v>57</v>
      </c>
      <c r="C28" s="138">
        <v>805</v>
      </c>
      <c r="D28" s="108" t="s">
        <v>9</v>
      </c>
      <c r="E28" s="109">
        <v>8110080210</v>
      </c>
      <c r="F28" s="138">
        <v>800</v>
      </c>
      <c r="G28" s="106">
        <f>G29</f>
        <v>34500</v>
      </c>
      <c r="H28" s="106">
        <v>1500</v>
      </c>
      <c r="I28" s="106">
        <f>I29</f>
        <v>1500</v>
      </c>
      <c r="K28" s="19"/>
    </row>
    <row r="29" spans="1:11" ht="15.75" customHeight="1">
      <c r="A29" s="138">
        <v>18</v>
      </c>
      <c r="B29" s="139" t="s">
        <v>121</v>
      </c>
      <c r="C29" s="138">
        <v>805</v>
      </c>
      <c r="D29" s="108" t="s">
        <v>9</v>
      </c>
      <c r="E29" s="109">
        <v>8110080210</v>
      </c>
      <c r="F29" s="138">
        <v>850</v>
      </c>
      <c r="G29" s="106">
        <v>34500</v>
      </c>
      <c r="H29" s="106">
        <v>1500</v>
      </c>
      <c r="I29" s="106">
        <v>1500</v>
      </c>
      <c r="K29" s="19"/>
    </row>
    <row r="30" spans="1:10" ht="15" customHeight="1">
      <c r="A30" s="138">
        <v>25</v>
      </c>
      <c r="B30" s="139" t="s">
        <v>189</v>
      </c>
      <c r="C30" s="138">
        <v>805</v>
      </c>
      <c r="D30" s="108" t="s">
        <v>19</v>
      </c>
      <c r="E30" s="109"/>
      <c r="F30" s="124"/>
      <c r="G30" s="106">
        <f aca="true" t="shared" si="3" ref="G30:I31">G31</f>
        <v>1000</v>
      </c>
      <c r="H30" s="106">
        <f t="shared" si="3"/>
        <v>1000</v>
      </c>
      <c r="I30" s="106">
        <f t="shared" si="3"/>
        <v>1000</v>
      </c>
      <c r="J30" s="14"/>
    </row>
    <row r="31" spans="1:9" ht="29.25" customHeight="1">
      <c r="A31" s="138">
        <v>26</v>
      </c>
      <c r="B31" s="139" t="s">
        <v>55</v>
      </c>
      <c r="C31" s="138">
        <v>805</v>
      </c>
      <c r="D31" s="108" t="s">
        <v>19</v>
      </c>
      <c r="E31" s="109">
        <v>8100000000</v>
      </c>
      <c r="F31" s="138"/>
      <c r="G31" s="106">
        <f t="shared" si="3"/>
        <v>1000</v>
      </c>
      <c r="H31" s="106">
        <f t="shared" si="3"/>
        <v>1000</v>
      </c>
      <c r="I31" s="106">
        <f t="shared" si="3"/>
        <v>1000</v>
      </c>
    </row>
    <row r="32" spans="1:9" ht="30" customHeight="1">
      <c r="A32" s="138">
        <v>27</v>
      </c>
      <c r="B32" s="139" t="s">
        <v>59</v>
      </c>
      <c r="C32" s="138">
        <v>805</v>
      </c>
      <c r="D32" s="108" t="s">
        <v>19</v>
      </c>
      <c r="E32" s="109">
        <v>8110000000</v>
      </c>
      <c r="F32" s="138"/>
      <c r="G32" s="106">
        <f>G34</f>
        <v>1000</v>
      </c>
      <c r="H32" s="106">
        <f>H34</f>
        <v>1000</v>
      </c>
      <c r="I32" s="106">
        <f>I34</f>
        <v>1000</v>
      </c>
    </row>
    <row r="33" spans="1:9" ht="54" customHeight="1">
      <c r="A33" s="138">
        <v>28</v>
      </c>
      <c r="B33" s="139" t="s">
        <v>28</v>
      </c>
      <c r="C33" s="138">
        <v>805</v>
      </c>
      <c r="D33" s="108" t="s">
        <v>19</v>
      </c>
      <c r="E33" s="109">
        <v>8110080050</v>
      </c>
      <c r="F33" s="138"/>
      <c r="G33" s="106">
        <f aca="true" t="shared" si="4" ref="G33:I34">G34</f>
        <v>1000</v>
      </c>
      <c r="H33" s="106">
        <f t="shared" si="4"/>
        <v>1000</v>
      </c>
      <c r="I33" s="106">
        <f t="shared" si="4"/>
        <v>1000</v>
      </c>
    </row>
    <row r="34" spans="1:11" ht="15.75" customHeight="1">
      <c r="A34" s="138">
        <v>29</v>
      </c>
      <c r="B34" s="139" t="s">
        <v>57</v>
      </c>
      <c r="C34" s="138">
        <v>805</v>
      </c>
      <c r="D34" s="108" t="s">
        <v>19</v>
      </c>
      <c r="E34" s="109">
        <v>8110080050</v>
      </c>
      <c r="F34" s="108" t="s">
        <v>58</v>
      </c>
      <c r="G34" s="106">
        <f t="shared" si="4"/>
        <v>1000</v>
      </c>
      <c r="H34" s="106">
        <f t="shared" si="4"/>
        <v>1000</v>
      </c>
      <c r="I34" s="106">
        <f t="shared" si="4"/>
        <v>1000</v>
      </c>
      <c r="K34" s="18"/>
    </row>
    <row r="35" spans="1:11" ht="15.75" customHeight="1">
      <c r="A35" s="138">
        <v>30</v>
      </c>
      <c r="B35" s="139" t="s">
        <v>119</v>
      </c>
      <c r="C35" s="138">
        <v>805</v>
      </c>
      <c r="D35" s="108" t="s">
        <v>19</v>
      </c>
      <c r="E35" s="109">
        <v>8110080050</v>
      </c>
      <c r="F35" s="108" t="s">
        <v>118</v>
      </c>
      <c r="G35" s="106">
        <v>1000</v>
      </c>
      <c r="H35" s="106">
        <v>1000</v>
      </c>
      <c r="I35" s="106">
        <f>H35</f>
        <v>1000</v>
      </c>
      <c r="K35" s="19"/>
    </row>
    <row r="36" spans="1:11" ht="15.75" customHeight="1">
      <c r="A36" s="138">
        <v>31</v>
      </c>
      <c r="B36" s="139" t="s">
        <v>195</v>
      </c>
      <c r="C36" s="138">
        <v>805</v>
      </c>
      <c r="D36" s="108" t="s">
        <v>194</v>
      </c>
      <c r="E36" s="109"/>
      <c r="F36" s="108"/>
      <c r="G36" s="106">
        <f>G40+G37</f>
        <v>694485</v>
      </c>
      <c r="H36" s="106">
        <f>H40+H37</f>
        <v>681002</v>
      </c>
      <c r="I36" s="106">
        <f>I40+I37</f>
        <v>681002</v>
      </c>
      <c r="K36" s="19"/>
    </row>
    <row r="37" spans="1:11" ht="103.5" customHeight="1">
      <c r="A37" s="138">
        <v>32</v>
      </c>
      <c r="B37" s="139" t="s">
        <v>60</v>
      </c>
      <c r="C37" s="138">
        <v>805</v>
      </c>
      <c r="D37" s="108" t="s">
        <v>194</v>
      </c>
      <c r="E37" s="109">
        <v>8110075140</v>
      </c>
      <c r="F37" s="108" t="s">
        <v>70</v>
      </c>
      <c r="G37" s="106">
        <f aca="true" t="shared" si="5" ref="G37:I38">G38</f>
        <v>7262</v>
      </c>
      <c r="H37" s="106">
        <f t="shared" si="5"/>
        <v>7262</v>
      </c>
      <c r="I37" s="106">
        <f t="shared" si="5"/>
        <v>7262</v>
      </c>
      <c r="K37" s="19"/>
    </row>
    <row r="38" spans="1:11" ht="33.75" customHeight="1">
      <c r="A38" s="138">
        <v>33</v>
      </c>
      <c r="B38" s="139" t="s">
        <v>69</v>
      </c>
      <c r="C38" s="138">
        <v>805</v>
      </c>
      <c r="D38" s="108" t="s">
        <v>194</v>
      </c>
      <c r="E38" s="109">
        <v>8110075140</v>
      </c>
      <c r="F38" s="108" t="s">
        <v>72</v>
      </c>
      <c r="G38" s="106">
        <f t="shared" si="5"/>
        <v>7262</v>
      </c>
      <c r="H38" s="106">
        <f t="shared" si="5"/>
        <v>7262</v>
      </c>
      <c r="I38" s="106">
        <f t="shared" si="5"/>
        <v>7262</v>
      </c>
      <c r="K38" s="19"/>
    </row>
    <row r="39" spans="1:11" ht="53.25" customHeight="1">
      <c r="A39" s="138">
        <v>34</v>
      </c>
      <c r="B39" s="139" t="s">
        <v>71</v>
      </c>
      <c r="C39" s="138">
        <v>805</v>
      </c>
      <c r="D39" s="108" t="s">
        <v>194</v>
      </c>
      <c r="E39" s="109">
        <v>8110075140</v>
      </c>
      <c r="F39" s="108" t="s">
        <v>214</v>
      </c>
      <c r="G39" s="106">
        <v>7262</v>
      </c>
      <c r="H39" s="106">
        <v>7262</v>
      </c>
      <c r="I39" s="106">
        <v>7262</v>
      </c>
      <c r="K39" s="19"/>
    </row>
    <row r="40" spans="1:11" ht="64.5" customHeight="1">
      <c r="A40" s="138">
        <v>35</v>
      </c>
      <c r="B40" s="139" t="s">
        <v>155</v>
      </c>
      <c r="C40" s="138">
        <v>805</v>
      </c>
      <c r="D40" s="108" t="s">
        <v>194</v>
      </c>
      <c r="E40" s="109">
        <v>100000000</v>
      </c>
      <c r="F40" s="138"/>
      <c r="G40" s="106">
        <f>G41</f>
        <v>687223</v>
      </c>
      <c r="H40" s="106">
        <f>H41</f>
        <v>673740</v>
      </c>
      <c r="I40" s="106">
        <f>I41</f>
        <v>673740</v>
      </c>
      <c r="K40" s="19"/>
    </row>
    <row r="41" spans="1:11" ht="27.75" customHeight="1">
      <c r="A41" s="138">
        <v>36</v>
      </c>
      <c r="B41" s="139" t="s">
        <v>346</v>
      </c>
      <c r="C41" s="138">
        <v>805</v>
      </c>
      <c r="D41" s="108" t="s">
        <v>194</v>
      </c>
      <c r="E41" s="109">
        <v>110000000</v>
      </c>
      <c r="F41" s="138"/>
      <c r="G41" s="106">
        <f>G42+G45</f>
        <v>687223</v>
      </c>
      <c r="H41" s="106">
        <f>H42+H45</f>
        <v>673740</v>
      </c>
      <c r="I41" s="106">
        <f>I42+I45</f>
        <v>673740</v>
      </c>
      <c r="K41" s="19"/>
    </row>
    <row r="42" spans="1:11" ht="95.25" customHeight="1">
      <c r="A42" s="138">
        <v>37</v>
      </c>
      <c r="B42" s="139" t="s">
        <v>144</v>
      </c>
      <c r="C42" s="138">
        <v>805</v>
      </c>
      <c r="D42" s="108" t="s">
        <v>194</v>
      </c>
      <c r="E42" s="109">
        <v>110081010</v>
      </c>
      <c r="F42" s="138"/>
      <c r="G42" s="106">
        <f>G43</f>
        <v>658287</v>
      </c>
      <c r="H42" s="106">
        <f>H43</f>
        <v>645372</v>
      </c>
      <c r="I42" s="106">
        <f>I43</f>
        <v>645372</v>
      </c>
      <c r="K42" s="19"/>
    </row>
    <row r="43" spans="1:11" ht="93.75" customHeight="1">
      <c r="A43" s="138">
        <v>38</v>
      </c>
      <c r="B43" s="139" t="s">
        <v>345</v>
      </c>
      <c r="C43" s="138">
        <v>805</v>
      </c>
      <c r="D43" s="108" t="s">
        <v>194</v>
      </c>
      <c r="E43" s="109">
        <v>110081010</v>
      </c>
      <c r="F43" s="138">
        <v>100</v>
      </c>
      <c r="G43" s="106">
        <f>G44</f>
        <v>658287</v>
      </c>
      <c r="H43" s="106">
        <v>645372</v>
      </c>
      <c r="I43" s="106">
        <v>645372</v>
      </c>
      <c r="K43" s="19"/>
    </row>
    <row r="44" spans="1:11" ht="37.5" customHeight="1">
      <c r="A44" s="138">
        <v>39</v>
      </c>
      <c r="B44" s="139" t="s">
        <v>54</v>
      </c>
      <c r="C44" s="138">
        <v>805</v>
      </c>
      <c r="D44" s="108" t="s">
        <v>194</v>
      </c>
      <c r="E44" s="109">
        <v>110081010</v>
      </c>
      <c r="F44" s="138">
        <v>120</v>
      </c>
      <c r="G44" s="106">
        <v>658287</v>
      </c>
      <c r="H44" s="106">
        <v>645372</v>
      </c>
      <c r="I44" s="106">
        <v>645372</v>
      </c>
      <c r="K44" s="19"/>
    </row>
    <row r="45" spans="1:11" ht="102.75" customHeight="1">
      <c r="A45" s="138">
        <v>40</v>
      </c>
      <c r="B45" s="139" t="s">
        <v>145</v>
      </c>
      <c r="C45" s="138">
        <v>805</v>
      </c>
      <c r="D45" s="108" t="s">
        <v>194</v>
      </c>
      <c r="E45" s="109">
        <v>110081060</v>
      </c>
      <c r="F45" s="138"/>
      <c r="G45" s="106">
        <f>G46</f>
        <v>28936</v>
      </c>
      <c r="H45" s="106">
        <v>28368</v>
      </c>
      <c r="I45" s="106">
        <v>28368</v>
      </c>
      <c r="K45" s="19"/>
    </row>
    <row r="46" spans="1:11" ht="66.75" customHeight="1">
      <c r="A46" s="138">
        <v>41</v>
      </c>
      <c r="B46" s="139" t="s">
        <v>345</v>
      </c>
      <c r="C46" s="138">
        <v>805</v>
      </c>
      <c r="D46" s="108" t="s">
        <v>194</v>
      </c>
      <c r="E46" s="109">
        <v>110081060</v>
      </c>
      <c r="F46" s="138">
        <v>100</v>
      </c>
      <c r="G46" s="106">
        <f>G47</f>
        <v>28936</v>
      </c>
      <c r="H46" s="106">
        <v>28368</v>
      </c>
      <c r="I46" s="106">
        <v>28368</v>
      </c>
      <c r="K46" s="19"/>
    </row>
    <row r="47" spans="1:11" ht="26.25" customHeight="1">
      <c r="A47" s="138">
        <v>42</v>
      </c>
      <c r="B47" s="139" t="s">
        <v>54</v>
      </c>
      <c r="C47" s="138">
        <v>805</v>
      </c>
      <c r="D47" s="108" t="s">
        <v>194</v>
      </c>
      <c r="E47" s="109">
        <v>110081060</v>
      </c>
      <c r="F47" s="138">
        <v>120</v>
      </c>
      <c r="G47" s="106">
        <v>28936</v>
      </c>
      <c r="H47" s="106">
        <v>28368</v>
      </c>
      <c r="I47" s="106">
        <v>28368</v>
      </c>
      <c r="K47" s="19"/>
    </row>
    <row r="48" spans="1:11" ht="15.75" customHeight="1">
      <c r="A48" s="138">
        <v>43</v>
      </c>
      <c r="B48" s="139" t="s">
        <v>196</v>
      </c>
      <c r="C48" s="138">
        <v>805</v>
      </c>
      <c r="D48" s="108" t="s">
        <v>198</v>
      </c>
      <c r="E48" s="109"/>
      <c r="F48" s="108"/>
      <c r="G48" s="106">
        <f>G49</f>
        <v>140920</v>
      </c>
      <c r="H48" s="106">
        <f aca="true" t="shared" si="6" ref="G48:I51">H49</f>
        <v>148400</v>
      </c>
      <c r="I48" s="106">
        <f t="shared" si="6"/>
        <v>0</v>
      </c>
      <c r="K48" s="19"/>
    </row>
    <row r="49" spans="1:11" ht="15.75" customHeight="1">
      <c r="A49" s="138">
        <v>44</v>
      </c>
      <c r="B49" s="139" t="s">
        <v>197</v>
      </c>
      <c r="C49" s="138">
        <v>805</v>
      </c>
      <c r="D49" s="108" t="s">
        <v>199</v>
      </c>
      <c r="E49" s="109"/>
      <c r="F49" s="108"/>
      <c r="G49" s="106">
        <f t="shared" si="6"/>
        <v>140920</v>
      </c>
      <c r="H49" s="106">
        <f t="shared" si="6"/>
        <v>148400</v>
      </c>
      <c r="I49" s="106">
        <f t="shared" si="6"/>
        <v>0</v>
      </c>
      <c r="K49" s="19"/>
    </row>
    <row r="50" spans="1:11" ht="28.5" customHeight="1">
      <c r="A50" s="138">
        <v>45</v>
      </c>
      <c r="B50" s="139" t="s">
        <v>55</v>
      </c>
      <c r="C50" s="138">
        <v>805</v>
      </c>
      <c r="D50" s="108" t="s">
        <v>199</v>
      </c>
      <c r="E50" s="109">
        <v>8100000000</v>
      </c>
      <c r="F50" s="108"/>
      <c r="G50" s="106">
        <f t="shared" si="6"/>
        <v>140920</v>
      </c>
      <c r="H50" s="106">
        <f t="shared" si="6"/>
        <v>148400</v>
      </c>
      <c r="I50" s="106">
        <f t="shared" si="6"/>
        <v>0</v>
      </c>
      <c r="K50" s="19"/>
    </row>
    <row r="51" spans="1:11" ht="31.5" customHeight="1">
      <c r="A51" s="138">
        <v>46</v>
      </c>
      <c r="B51" s="139" t="s">
        <v>59</v>
      </c>
      <c r="C51" s="138">
        <v>805</v>
      </c>
      <c r="D51" s="108" t="s">
        <v>199</v>
      </c>
      <c r="E51" s="109">
        <v>8110000000</v>
      </c>
      <c r="F51" s="108"/>
      <c r="G51" s="106">
        <f>G52+G55</f>
        <v>140920</v>
      </c>
      <c r="H51" s="106">
        <f t="shared" si="6"/>
        <v>148400</v>
      </c>
      <c r="I51" s="106">
        <f t="shared" si="6"/>
        <v>0</v>
      </c>
      <c r="K51" s="19"/>
    </row>
    <row r="52" spans="1:11" ht="91.5" customHeight="1">
      <c r="A52" s="138">
        <v>47</v>
      </c>
      <c r="B52" s="139" t="s">
        <v>30</v>
      </c>
      <c r="C52" s="138">
        <v>805</v>
      </c>
      <c r="D52" s="108" t="s">
        <v>199</v>
      </c>
      <c r="E52" s="109">
        <v>8110051180</v>
      </c>
      <c r="F52" s="108"/>
      <c r="G52" s="106">
        <f>G53</f>
        <v>136167</v>
      </c>
      <c r="H52" s="106">
        <f>H53+H55</f>
        <v>148400</v>
      </c>
      <c r="I52" s="106">
        <f>I53+I55</f>
        <v>0</v>
      </c>
      <c r="K52" s="19"/>
    </row>
    <row r="53" spans="1:11" ht="93.75" customHeight="1">
      <c r="A53" s="138">
        <v>48</v>
      </c>
      <c r="B53" s="139" t="s">
        <v>345</v>
      </c>
      <c r="C53" s="138">
        <v>805</v>
      </c>
      <c r="D53" s="108" t="s">
        <v>199</v>
      </c>
      <c r="E53" s="109">
        <v>8110051180</v>
      </c>
      <c r="F53" s="108" t="s">
        <v>120</v>
      </c>
      <c r="G53" s="106">
        <f>G54</f>
        <v>136167</v>
      </c>
      <c r="H53" s="106">
        <f>H54</f>
        <v>136167</v>
      </c>
      <c r="I53" s="106">
        <f>I54</f>
        <v>0</v>
      </c>
      <c r="K53" s="19"/>
    </row>
    <row r="54" spans="1:11" ht="28.5" customHeight="1">
      <c r="A54" s="138">
        <v>49</v>
      </c>
      <c r="B54" s="139" t="s">
        <v>54</v>
      </c>
      <c r="C54" s="138">
        <v>805</v>
      </c>
      <c r="D54" s="108" t="s">
        <v>199</v>
      </c>
      <c r="E54" s="109">
        <v>8110051180</v>
      </c>
      <c r="F54" s="108" t="s">
        <v>68</v>
      </c>
      <c r="G54" s="106">
        <v>136167</v>
      </c>
      <c r="H54" s="106">
        <v>136167</v>
      </c>
      <c r="I54" s="106">
        <v>0</v>
      </c>
      <c r="K54" s="19"/>
    </row>
    <row r="55" spans="1:11" ht="28.5" customHeight="1">
      <c r="A55" s="138">
        <v>50</v>
      </c>
      <c r="B55" s="139" t="s">
        <v>69</v>
      </c>
      <c r="C55" s="138">
        <v>805</v>
      </c>
      <c r="D55" s="108" t="s">
        <v>199</v>
      </c>
      <c r="E55" s="109">
        <v>8110051180</v>
      </c>
      <c r="F55" s="108" t="s">
        <v>70</v>
      </c>
      <c r="G55" s="106">
        <f>G56</f>
        <v>4753</v>
      </c>
      <c r="H55" s="106">
        <f>H56</f>
        <v>12233</v>
      </c>
      <c r="I55" s="106">
        <f>I56</f>
        <v>0</v>
      </c>
      <c r="K55" s="19"/>
    </row>
    <row r="56" spans="1:11" ht="51" customHeight="1">
      <c r="A56" s="138">
        <v>51</v>
      </c>
      <c r="B56" s="139" t="s">
        <v>71</v>
      </c>
      <c r="C56" s="138">
        <v>805</v>
      </c>
      <c r="D56" s="108" t="s">
        <v>199</v>
      </c>
      <c r="E56" s="109">
        <v>8110051180</v>
      </c>
      <c r="F56" s="108" t="s">
        <v>72</v>
      </c>
      <c r="G56" s="106">
        <v>4753</v>
      </c>
      <c r="H56" s="106">
        <v>12233</v>
      </c>
      <c r="I56" s="106">
        <v>0</v>
      </c>
      <c r="K56" s="19"/>
    </row>
    <row r="57" spans="1:11" ht="28.5" customHeight="1">
      <c r="A57" s="138">
        <v>52</v>
      </c>
      <c r="B57" s="139" t="s">
        <v>200</v>
      </c>
      <c r="C57" s="138">
        <v>805</v>
      </c>
      <c r="D57" s="108" t="s">
        <v>1</v>
      </c>
      <c r="E57" s="109"/>
      <c r="F57" s="108"/>
      <c r="G57" s="106">
        <f>G58</f>
        <v>57081.4</v>
      </c>
      <c r="H57" s="106">
        <f>H58</f>
        <v>59365</v>
      </c>
      <c r="I57" s="106">
        <f>I58</f>
        <v>58740</v>
      </c>
      <c r="K57" s="19"/>
    </row>
    <row r="58" spans="1:11" ht="44.25" customHeight="1">
      <c r="A58" s="138">
        <v>53</v>
      </c>
      <c r="B58" s="139" t="s">
        <v>0</v>
      </c>
      <c r="C58" s="138">
        <v>805</v>
      </c>
      <c r="D58" s="108" t="s">
        <v>1</v>
      </c>
      <c r="E58" s="109"/>
      <c r="F58" s="108"/>
      <c r="G58" s="106">
        <f>G59+G67</f>
        <v>57081.4</v>
      </c>
      <c r="H58" s="106">
        <f>H59+H67</f>
        <v>59365</v>
      </c>
      <c r="I58" s="106">
        <f>I59+I67</f>
        <v>58740</v>
      </c>
      <c r="K58" s="19"/>
    </row>
    <row r="59" spans="1:11" ht="66.75" customHeight="1">
      <c r="A59" s="138">
        <v>54</v>
      </c>
      <c r="B59" s="139" t="s">
        <v>147</v>
      </c>
      <c r="C59" s="138">
        <v>805</v>
      </c>
      <c r="D59" s="108" t="s">
        <v>245</v>
      </c>
      <c r="E59" s="109">
        <v>100000000</v>
      </c>
      <c r="F59" s="108"/>
      <c r="G59" s="106">
        <f>G60</f>
        <v>0</v>
      </c>
      <c r="H59" s="106">
        <f>H60</f>
        <v>0</v>
      </c>
      <c r="I59" s="106">
        <f>I60</f>
        <v>0</v>
      </c>
      <c r="K59" s="19"/>
    </row>
    <row r="60" spans="1:11" ht="28.5" customHeight="1">
      <c r="A60" s="138">
        <v>55</v>
      </c>
      <c r="B60" s="139" t="s">
        <v>62</v>
      </c>
      <c r="C60" s="138">
        <v>805</v>
      </c>
      <c r="D60" s="108" t="s">
        <v>245</v>
      </c>
      <c r="E60" s="109">
        <v>130000000</v>
      </c>
      <c r="F60" s="108"/>
      <c r="G60" s="106">
        <f>G61+G64</f>
        <v>0</v>
      </c>
      <c r="H60" s="106">
        <f>H61+H64</f>
        <v>0</v>
      </c>
      <c r="I60" s="106">
        <f>I61+I64</f>
        <v>0</v>
      </c>
      <c r="K60" s="19"/>
    </row>
    <row r="61" spans="1:11" ht="116.25" customHeight="1">
      <c r="A61" s="138">
        <v>56</v>
      </c>
      <c r="B61" s="139" t="s">
        <v>142</v>
      </c>
      <c r="C61" s="138">
        <v>805</v>
      </c>
      <c r="D61" s="108" t="s">
        <v>245</v>
      </c>
      <c r="E61" s="109" t="str">
        <f>E62</f>
        <v>01300S4120</v>
      </c>
      <c r="F61" s="108"/>
      <c r="G61" s="106">
        <v>0</v>
      </c>
      <c r="H61" s="106">
        <v>0</v>
      </c>
      <c r="I61" s="106">
        <v>0</v>
      </c>
      <c r="K61" s="19"/>
    </row>
    <row r="62" spans="1:11" ht="28.5" customHeight="1">
      <c r="A62" s="138">
        <v>57</v>
      </c>
      <c r="B62" s="139" t="s">
        <v>69</v>
      </c>
      <c r="C62" s="138">
        <v>805</v>
      </c>
      <c r="D62" s="108" t="s">
        <v>245</v>
      </c>
      <c r="E62" s="109" t="str">
        <f>E63</f>
        <v>01300S4120</v>
      </c>
      <c r="F62" s="108" t="s">
        <v>70</v>
      </c>
      <c r="G62" s="106">
        <v>0</v>
      </c>
      <c r="H62" s="106">
        <v>0</v>
      </c>
      <c r="I62" s="106">
        <v>0</v>
      </c>
      <c r="K62" s="19"/>
    </row>
    <row r="63" spans="1:11" ht="42" customHeight="1">
      <c r="A63" s="138">
        <v>58</v>
      </c>
      <c r="B63" s="139" t="s">
        <v>71</v>
      </c>
      <c r="C63" s="138">
        <v>805</v>
      </c>
      <c r="D63" s="108" t="s">
        <v>245</v>
      </c>
      <c r="E63" s="109" t="str">
        <f>E64</f>
        <v>01300S4120</v>
      </c>
      <c r="F63" s="108" t="s">
        <v>72</v>
      </c>
      <c r="G63" s="106">
        <v>0</v>
      </c>
      <c r="H63" s="106">
        <v>0</v>
      </c>
      <c r="I63" s="106">
        <v>0</v>
      </c>
      <c r="K63" s="19"/>
    </row>
    <row r="64" spans="1:11" ht="129.75" customHeight="1">
      <c r="A64" s="138">
        <v>59</v>
      </c>
      <c r="B64" s="139" t="s">
        <v>247</v>
      </c>
      <c r="C64" s="138">
        <v>805</v>
      </c>
      <c r="D64" s="108" t="s">
        <v>245</v>
      </c>
      <c r="E64" s="109" t="s">
        <v>248</v>
      </c>
      <c r="F64" s="108"/>
      <c r="G64" s="106">
        <v>0</v>
      </c>
      <c r="H64" s="106">
        <v>0</v>
      </c>
      <c r="I64" s="106">
        <v>0</v>
      </c>
      <c r="K64" s="19"/>
    </row>
    <row r="65" spans="1:11" ht="28.5" customHeight="1">
      <c r="A65" s="138">
        <v>60</v>
      </c>
      <c r="B65" s="139" t="s">
        <v>69</v>
      </c>
      <c r="C65" s="138">
        <v>805</v>
      </c>
      <c r="D65" s="108" t="s">
        <v>245</v>
      </c>
      <c r="E65" s="109" t="str">
        <f>E64</f>
        <v>01300S4120</v>
      </c>
      <c r="F65" s="108" t="s">
        <v>70</v>
      </c>
      <c r="G65" s="106">
        <v>0</v>
      </c>
      <c r="H65" s="106">
        <v>0</v>
      </c>
      <c r="I65" s="106">
        <v>0</v>
      </c>
      <c r="K65" s="19"/>
    </row>
    <row r="66" spans="1:11" ht="42" customHeight="1">
      <c r="A66" s="138">
        <v>61</v>
      </c>
      <c r="B66" s="139" t="s">
        <v>71</v>
      </c>
      <c r="C66" s="138">
        <v>805</v>
      </c>
      <c r="D66" s="108" t="s">
        <v>245</v>
      </c>
      <c r="E66" s="109" t="str">
        <f>E65</f>
        <v>01300S4120</v>
      </c>
      <c r="F66" s="108" t="s">
        <v>72</v>
      </c>
      <c r="G66" s="106">
        <v>0</v>
      </c>
      <c r="H66" s="106">
        <v>0</v>
      </c>
      <c r="I66" s="106">
        <v>0</v>
      </c>
      <c r="K66" s="19"/>
    </row>
    <row r="67" spans="1:11" ht="41.25" customHeight="1">
      <c r="A67" s="138">
        <v>62</v>
      </c>
      <c r="B67" s="139" t="s">
        <v>0</v>
      </c>
      <c r="C67" s="138">
        <v>805</v>
      </c>
      <c r="D67" s="108" t="s">
        <v>2</v>
      </c>
      <c r="E67" s="109"/>
      <c r="F67" s="108"/>
      <c r="G67" s="106">
        <f aca="true" t="shared" si="7" ref="G67:I71">G68</f>
        <v>57081.4</v>
      </c>
      <c r="H67" s="106">
        <f t="shared" si="7"/>
        <v>59365</v>
      </c>
      <c r="I67" s="106">
        <f t="shared" si="7"/>
        <v>58740</v>
      </c>
      <c r="K67" s="19"/>
    </row>
    <row r="68" spans="1:11" ht="60.75" customHeight="1">
      <c r="A68" s="138">
        <v>63</v>
      </c>
      <c r="B68" s="139" t="s">
        <v>147</v>
      </c>
      <c r="C68" s="138">
        <v>805</v>
      </c>
      <c r="D68" s="108" t="s">
        <v>2</v>
      </c>
      <c r="E68" s="109">
        <v>100000000</v>
      </c>
      <c r="F68" s="108"/>
      <c r="G68" s="106">
        <f>G69</f>
        <v>57081.4</v>
      </c>
      <c r="H68" s="106">
        <f>H69</f>
        <v>59365</v>
      </c>
      <c r="I68" s="106">
        <f>I69</f>
        <v>58740</v>
      </c>
      <c r="K68" s="19"/>
    </row>
    <row r="69" spans="1:11" ht="40.5" customHeight="1">
      <c r="A69" s="138">
        <v>64</v>
      </c>
      <c r="B69" s="139" t="s">
        <v>62</v>
      </c>
      <c r="C69" s="138">
        <v>805</v>
      </c>
      <c r="D69" s="108" t="s">
        <v>2</v>
      </c>
      <c r="E69" s="109">
        <v>130000000</v>
      </c>
      <c r="F69" s="108"/>
      <c r="G69" s="106">
        <f t="shared" si="7"/>
        <v>57081.4</v>
      </c>
      <c r="H69" s="106">
        <f t="shared" si="7"/>
        <v>59365</v>
      </c>
      <c r="I69" s="106">
        <f t="shared" si="7"/>
        <v>58740</v>
      </c>
      <c r="K69" s="19"/>
    </row>
    <row r="70" spans="1:11" ht="113.25" customHeight="1">
      <c r="A70" s="138">
        <v>65</v>
      </c>
      <c r="B70" s="139" t="s">
        <v>142</v>
      </c>
      <c r="C70" s="138">
        <v>805</v>
      </c>
      <c r="D70" s="108" t="s">
        <v>2</v>
      </c>
      <c r="E70" s="109">
        <v>130082020</v>
      </c>
      <c r="F70" s="108"/>
      <c r="G70" s="106">
        <f t="shared" si="7"/>
        <v>57081.4</v>
      </c>
      <c r="H70" s="106">
        <f t="shared" si="7"/>
        <v>59365</v>
      </c>
      <c r="I70" s="106">
        <f t="shared" si="7"/>
        <v>58740</v>
      </c>
      <c r="K70" s="19"/>
    </row>
    <row r="71" spans="1:11" ht="25.5" customHeight="1">
      <c r="A71" s="138">
        <v>66</v>
      </c>
      <c r="B71" s="139" t="s">
        <v>69</v>
      </c>
      <c r="C71" s="138">
        <v>805</v>
      </c>
      <c r="D71" s="108" t="s">
        <v>2</v>
      </c>
      <c r="E71" s="109">
        <v>130082020</v>
      </c>
      <c r="F71" s="108" t="s">
        <v>70</v>
      </c>
      <c r="G71" s="106">
        <f t="shared" si="7"/>
        <v>57081.4</v>
      </c>
      <c r="H71" s="106">
        <f t="shared" si="7"/>
        <v>59365</v>
      </c>
      <c r="I71" s="106">
        <f t="shared" si="7"/>
        <v>58740</v>
      </c>
      <c r="K71" s="19"/>
    </row>
    <row r="72" spans="1:11" ht="42" customHeight="1">
      <c r="A72" s="138">
        <v>67</v>
      </c>
      <c r="B72" s="139" t="s">
        <v>71</v>
      </c>
      <c r="C72" s="138">
        <v>805</v>
      </c>
      <c r="D72" s="108" t="s">
        <v>2</v>
      </c>
      <c r="E72" s="109">
        <v>130082020</v>
      </c>
      <c r="F72" s="108" t="s">
        <v>72</v>
      </c>
      <c r="G72" s="106">
        <v>57081.4</v>
      </c>
      <c r="H72" s="106">
        <v>59365</v>
      </c>
      <c r="I72" s="106">
        <v>58740</v>
      </c>
      <c r="K72" s="19"/>
    </row>
    <row r="73" spans="1:11" ht="17.25" customHeight="1">
      <c r="A73" s="138">
        <v>68</v>
      </c>
      <c r="B73" s="139" t="s">
        <v>74</v>
      </c>
      <c r="C73" s="138">
        <v>805</v>
      </c>
      <c r="D73" s="108" t="s">
        <v>76</v>
      </c>
      <c r="E73" s="109"/>
      <c r="F73" s="108"/>
      <c r="G73" s="106">
        <f aca="true" t="shared" si="8" ref="G73:I75">G74</f>
        <v>315400</v>
      </c>
      <c r="H73" s="106">
        <f t="shared" si="8"/>
        <v>323000</v>
      </c>
      <c r="I73" s="106">
        <f t="shared" si="8"/>
        <v>331800</v>
      </c>
      <c r="K73" s="19"/>
    </row>
    <row r="74" spans="1:11" ht="18.75" customHeight="1">
      <c r="A74" s="138">
        <v>69</v>
      </c>
      <c r="B74" s="139" t="s">
        <v>63</v>
      </c>
      <c r="C74" s="138">
        <v>805</v>
      </c>
      <c r="D74" s="108" t="s">
        <v>77</v>
      </c>
      <c r="E74" s="109"/>
      <c r="F74" s="108"/>
      <c r="G74" s="106">
        <f t="shared" si="8"/>
        <v>315400</v>
      </c>
      <c r="H74" s="106">
        <f t="shared" si="8"/>
        <v>323000</v>
      </c>
      <c r="I74" s="106">
        <f t="shared" si="8"/>
        <v>331800</v>
      </c>
      <c r="K74" s="19"/>
    </row>
    <row r="75" spans="1:11" ht="56.25" customHeight="1">
      <c r="A75" s="138">
        <v>70</v>
      </c>
      <c r="B75" s="139" t="s">
        <v>147</v>
      </c>
      <c r="C75" s="138">
        <v>805</v>
      </c>
      <c r="D75" s="108" t="s">
        <v>77</v>
      </c>
      <c r="E75" s="109">
        <v>100000000</v>
      </c>
      <c r="F75" s="108"/>
      <c r="G75" s="106">
        <f t="shared" si="8"/>
        <v>315400</v>
      </c>
      <c r="H75" s="106">
        <f t="shared" si="8"/>
        <v>323000</v>
      </c>
      <c r="I75" s="106">
        <f t="shared" si="8"/>
        <v>331800</v>
      </c>
      <c r="K75" s="19"/>
    </row>
    <row r="76" spans="1:11" ht="40.5" customHeight="1">
      <c r="A76" s="138">
        <v>71</v>
      </c>
      <c r="B76" s="139" t="s">
        <v>252</v>
      </c>
      <c r="C76" s="138">
        <v>805</v>
      </c>
      <c r="D76" s="108" t="s">
        <v>77</v>
      </c>
      <c r="E76" s="109">
        <v>120000000</v>
      </c>
      <c r="F76" s="108"/>
      <c r="G76" s="106">
        <f>G77+G80</f>
        <v>315400</v>
      </c>
      <c r="H76" s="106">
        <v>323000</v>
      </c>
      <c r="I76" s="106">
        <f>I77+I80</f>
        <v>331800</v>
      </c>
      <c r="K76" s="19"/>
    </row>
    <row r="77" spans="1:11" ht="147" customHeight="1">
      <c r="A77" s="138">
        <v>78</v>
      </c>
      <c r="B77" s="141" t="s">
        <v>103</v>
      </c>
      <c r="C77" s="138">
        <v>805</v>
      </c>
      <c r="D77" s="108" t="s">
        <v>77</v>
      </c>
      <c r="E77" s="109">
        <v>120081090</v>
      </c>
      <c r="F77" s="108"/>
      <c r="G77" s="106">
        <v>315400</v>
      </c>
      <c r="H77" s="106">
        <v>323000</v>
      </c>
      <c r="I77" s="106">
        <v>331800</v>
      </c>
      <c r="K77" s="19"/>
    </row>
    <row r="78" spans="1:11" ht="30.75" customHeight="1">
      <c r="A78" s="138">
        <v>79</v>
      </c>
      <c r="B78" s="139" t="s">
        <v>69</v>
      </c>
      <c r="C78" s="138">
        <v>805</v>
      </c>
      <c r="D78" s="108" t="s">
        <v>77</v>
      </c>
      <c r="E78" s="109">
        <v>120081090</v>
      </c>
      <c r="F78" s="108" t="s">
        <v>70</v>
      </c>
      <c r="G78" s="106">
        <v>315400</v>
      </c>
      <c r="H78" s="106">
        <v>323000</v>
      </c>
      <c r="I78" s="106">
        <v>331800</v>
      </c>
      <c r="K78" s="19"/>
    </row>
    <row r="79" spans="1:11" ht="39" customHeight="1">
      <c r="A79" s="138">
        <v>80</v>
      </c>
      <c r="B79" s="139" t="s">
        <v>71</v>
      </c>
      <c r="C79" s="138">
        <v>805</v>
      </c>
      <c r="D79" s="108" t="s">
        <v>77</v>
      </c>
      <c r="E79" s="109">
        <v>120081090</v>
      </c>
      <c r="F79" s="108" t="s">
        <v>72</v>
      </c>
      <c r="G79" s="106">
        <v>315400</v>
      </c>
      <c r="H79" s="106">
        <v>323000</v>
      </c>
      <c r="I79" s="106">
        <v>331800</v>
      </c>
      <c r="K79" s="19"/>
    </row>
    <row r="80" spans="1:11" ht="143.25" customHeight="1">
      <c r="A80" s="138">
        <v>81</v>
      </c>
      <c r="B80" s="139" t="s">
        <v>103</v>
      </c>
      <c r="C80" s="138">
        <v>805</v>
      </c>
      <c r="D80" s="108" t="s">
        <v>77</v>
      </c>
      <c r="E80" s="109">
        <v>120082120</v>
      </c>
      <c r="F80" s="108"/>
      <c r="G80" s="106">
        <f aca="true" t="shared" si="9" ref="G80:I81">G81</f>
        <v>0</v>
      </c>
      <c r="H80" s="106">
        <f t="shared" si="9"/>
        <v>0</v>
      </c>
      <c r="I80" s="106">
        <f t="shared" si="9"/>
        <v>0</v>
      </c>
      <c r="K80" s="19"/>
    </row>
    <row r="81" spans="1:11" ht="30.75" customHeight="1">
      <c r="A81" s="138">
        <v>82</v>
      </c>
      <c r="B81" s="139" t="s">
        <v>69</v>
      </c>
      <c r="C81" s="138">
        <v>805</v>
      </c>
      <c r="D81" s="108" t="s">
        <v>77</v>
      </c>
      <c r="E81" s="109">
        <f>E80</f>
        <v>120082120</v>
      </c>
      <c r="F81" s="108" t="s">
        <v>70</v>
      </c>
      <c r="G81" s="106">
        <f t="shared" si="9"/>
        <v>0</v>
      </c>
      <c r="H81" s="106">
        <f t="shared" si="9"/>
        <v>0</v>
      </c>
      <c r="I81" s="106">
        <f t="shared" si="9"/>
        <v>0</v>
      </c>
      <c r="K81" s="19"/>
    </row>
    <row r="82" spans="1:11" ht="39" customHeight="1">
      <c r="A82" s="138">
        <v>83</v>
      </c>
      <c r="B82" s="139" t="s">
        <v>71</v>
      </c>
      <c r="C82" s="138">
        <v>805</v>
      </c>
      <c r="D82" s="108" t="s">
        <v>77</v>
      </c>
      <c r="E82" s="109">
        <f>E81</f>
        <v>120082120</v>
      </c>
      <c r="F82" s="108" t="s">
        <v>72</v>
      </c>
      <c r="G82" s="106">
        <v>0</v>
      </c>
      <c r="H82" s="106">
        <v>0</v>
      </c>
      <c r="I82" s="106">
        <v>0</v>
      </c>
      <c r="K82" s="19"/>
    </row>
    <row r="83" spans="1:10" ht="17.25" customHeight="1">
      <c r="A83" s="138">
        <v>84</v>
      </c>
      <c r="B83" s="139" t="s">
        <v>3</v>
      </c>
      <c r="C83" s="138">
        <v>805</v>
      </c>
      <c r="D83" s="108" t="s">
        <v>10</v>
      </c>
      <c r="E83" s="109"/>
      <c r="F83" s="138"/>
      <c r="G83" s="106">
        <f aca="true" t="shared" si="10" ref="G83:I84">G84</f>
        <v>502037</v>
      </c>
      <c r="H83" s="106">
        <f t="shared" si="10"/>
        <v>600176</v>
      </c>
      <c r="I83" s="106">
        <f t="shared" si="10"/>
        <v>361518</v>
      </c>
      <c r="J83" s="14"/>
    </row>
    <row r="84" spans="1:9" ht="17.25" customHeight="1">
      <c r="A84" s="138">
        <v>85</v>
      </c>
      <c r="B84" s="139" t="s">
        <v>4</v>
      </c>
      <c r="C84" s="138">
        <v>805</v>
      </c>
      <c r="D84" s="108" t="s">
        <v>11</v>
      </c>
      <c r="E84" s="109"/>
      <c r="F84" s="138"/>
      <c r="G84" s="106">
        <f t="shared" si="10"/>
        <v>502037</v>
      </c>
      <c r="H84" s="106">
        <f t="shared" si="10"/>
        <v>600176</v>
      </c>
      <c r="I84" s="106">
        <f t="shared" si="10"/>
        <v>361518</v>
      </c>
    </row>
    <row r="85" spans="1:9" ht="54.75" customHeight="1">
      <c r="A85" s="138">
        <v>86</v>
      </c>
      <c r="B85" s="139" t="s">
        <v>147</v>
      </c>
      <c r="C85" s="138">
        <v>805</v>
      </c>
      <c r="D85" s="108" t="s">
        <v>11</v>
      </c>
      <c r="E85" s="109">
        <v>100000000</v>
      </c>
      <c r="F85" s="138"/>
      <c r="G85" s="106">
        <f>G86</f>
        <v>502037</v>
      </c>
      <c r="H85" s="106">
        <f>H86</f>
        <v>600176</v>
      </c>
      <c r="I85" s="106">
        <f>I86</f>
        <v>361518</v>
      </c>
    </row>
    <row r="86" spans="1:9" ht="30" customHeight="1">
      <c r="A86" s="138">
        <v>87</v>
      </c>
      <c r="B86" s="139" t="s">
        <v>148</v>
      </c>
      <c r="C86" s="138">
        <v>805</v>
      </c>
      <c r="D86" s="108" t="s">
        <v>11</v>
      </c>
      <c r="E86" s="109">
        <v>110000000</v>
      </c>
      <c r="F86" s="138"/>
      <c r="G86" s="106">
        <f>G87+G90+G93</f>
        <v>502037</v>
      </c>
      <c r="H86" s="106">
        <f>H87+H90+H93</f>
        <v>600176</v>
      </c>
      <c r="I86" s="106">
        <f>I87+I90+I93</f>
        <v>361518</v>
      </c>
    </row>
    <row r="87" spans="1:9" ht="97.5" customHeight="1">
      <c r="A87" s="138">
        <v>88</v>
      </c>
      <c r="B87" s="139" t="s">
        <v>146</v>
      </c>
      <c r="C87" s="138">
        <v>805</v>
      </c>
      <c r="D87" s="108" t="s">
        <v>11</v>
      </c>
      <c r="E87" s="109">
        <v>110081010</v>
      </c>
      <c r="F87" s="138"/>
      <c r="G87" s="106">
        <f aca="true" t="shared" si="11" ref="G87:I88">G88</f>
        <v>359520</v>
      </c>
      <c r="H87" s="106">
        <f t="shared" si="11"/>
        <v>350576</v>
      </c>
      <c r="I87" s="106">
        <f t="shared" si="11"/>
        <v>101518</v>
      </c>
    </row>
    <row r="88" spans="1:9" ht="34.5" customHeight="1">
      <c r="A88" s="138">
        <v>89</v>
      </c>
      <c r="B88" s="139" t="s">
        <v>69</v>
      </c>
      <c r="C88" s="138">
        <v>805</v>
      </c>
      <c r="D88" s="108" t="s">
        <v>11</v>
      </c>
      <c r="E88" s="109">
        <v>110081010</v>
      </c>
      <c r="F88" s="138">
        <v>200</v>
      </c>
      <c r="G88" s="106">
        <f t="shared" si="11"/>
        <v>359520</v>
      </c>
      <c r="H88" s="106">
        <f t="shared" si="11"/>
        <v>350576</v>
      </c>
      <c r="I88" s="106">
        <f t="shared" si="11"/>
        <v>101518</v>
      </c>
    </row>
    <row r="89" spans="1:11" ht="40.5" customHeight="1">
      <c r="A89" s="138">
        <v>90</v>
      </c>
      <c r="B89" s="139" t="s">
        <v>71</v>
      </c>
      <c r="C89" s="138">
        <v>805</v>
      </c>
      <c r="D89" s="108" t="s">
        <v>11</v>
      </c>
      <c r="E89" s="109">
        <v>110081010</v>
      </c>
      <c r="F89" s="138">
        <v>240</v>
      </c>
      <c r="G89" s="106">
        <v>359520</v>
      </c>
      <c r="H89" s="106">
        <v>350576</v>
      </c>
      <c r="I89" s="106">
        <v>101518</v>
      </c>
      <c r="K89" s="18"/>
    </row>
    <row r="90" spans="1:11" ht="120.75" customHeight="1">
      <c r="A90" s="138">
        <v>91</v>
      </c>
      <c r="B90" s="139" t="s">
        <v>149</v>
      </c>
      <c r="C90" s="138">
        <v>805</v>
      </c>
      <c r="D90" s="108" t="s">
        <v>11</v>
      </c>
      <c r="E90" s="109">
        <v>110081040</v>
      </c>
      <c r="F90" s="138"/>
      <c r="G90" s="106">
        <f aca="true" t="shared" si="12" ref="G90:I91">G91</f>
        <v>86000</v>
      </c>
      <c r="H90" s="106">
        <v>0</v>
      </c>
      <c r="I90" s="106">
        <f t="shared" si="12"/>
        <v>0</v>
      </c>
      <c r="K90" s="19"/>
    </row>
    <row r="91" spans="1:11" ht="27.75" customHeight="1">
      <c r="A91" s="138">
        <v>92</v>
      </c>
      <c r="B91" s="139" t="s">
        <v>69</v>
      </c>
      <c r="C91" s="138">
        <v>805</v>
      </c>
      <c r="D91" s="108" t="s">
        <v>11</v>
      </c>
      <c r="E91" s="109">
        <v>110081040</v>
      </c>
      <c r="F91" s="138">
        <v>200</v>
      </c>
      <c r="G91" s="106">
        <f t="shared" si="12"/>
        <v>86000</v>
      </c>
      <c r="H91" s="106">
        <v>0</v>
      </c>
      <c r="I91" s="106">
        <f t="shared" si="12"/>
        <v>0</v>
      </c>
      <c r="K91" s="19"/>
    </row>
    <row r="92" spans="1:11" ht="42.75" customHeight="1">
      <c r="A92" s="138">
        <v>93</v>
      </c>
      <c r="B92" s="139" t="s">
        <v>71</v>
      </c>
      <c r="C92" s="138">
        <v>805</v>
      </c>
      <c r="D92" s="108" t="s">
        <v>11</v>
      </c>
      <c r="E92" s="109">
        <v>110081040</v>
      </c>
      <c r="F92" s="138">
        <v>240</v>
      </c>
      <c r="G92" s="106">
        <v>86000</v>
      </c>
      <c r="H92" s="106">
        <v>0</v>
      </c>
      <c r="I92" s="106">
        <v>0</v>
      </c>
      <c r="K92" s="19"/>
    </row>
    <row r="93" spans="1:11" ht="112.5" customHeight="1">
      <c r="A93" s="138">
        <v>94</v>
      </c>
      <c r="B93" s="139" t="s">
        <v>150</v>
      </c>
      <c r="C93" s="138">
        <v>805</v>
      </c>
      <c r="D93" s="108" t="s">
        <v>11</v>
      </c>
      <c r="E93" s="109">
        <v>110081050</v>
      </c>
      <c r="F93" s="138"/>
      <c r="G93" s="106">
        <f>G94</f>
        <v>56517</v>
      </c>
      <c r="H93" s="106">
        <f aca="true" t="shared" si="13" ref="G93:I94">H94</f>
        <v>249600</v>
      </c>
      <c r="I93" s="106">
        <f t="shared" si="13"/>
        <v>260000</v>
      </c>
      <c r="K93" s="19"/>
    </row>
    <row r="94" spans="1:11" ht="27.75" customHeight="1">
      <c r="A94" s="138">
        <v>95</v>
      </c>
      <c r="B94" s="139" t="s">
        <v>69</v>
      </c>
      <c r="C94" s="138">
        <v>805</v>
      </c>
      <c r="D94" s="108" t="s">
        <v>11</v>
      </c>
      <c r="E94" s="109">
        <v>110081050</v>
      </c>
      <c r="F94" s="138">
        <v>200</v>
      </c>
      <c r="G94" s="106">
        <f t="shared" si="13"/>
        <v>56517</v>
      </c>
      <c r="H94" s="106">
        <f t="shared" si="13"/>
        <v>249600</v>
      </c>
      <c r="I94" s="106">
        <f t="shared" si="13"/>
        <v>260000</v>
      </c>
      <c r="K94" s="19"/>
    </row>
    <row r="95" spans="1:11" ht="41.25" customHeight="1">
      <c r="A95" s="138">
        <v>96</v>
      </c>
      <c r="B95" s="139" t="s">
        <v>71</v>
      </c>
      <c r="C95" s="138">
        <v>805</v>
      </c>
      <c r="D95" s="108" t="s">
        <v>11</v>
      </c>
      <c r="E95" s="109">
        <v>110081050</v>
      </c>
      <c r="F95" s="138">
        <v>240</v>
      </c>
      <c r="G95" s="106">
        <v>56517</v>
      </c>
      <c r="H95" s="106">
        <v>249600</v>
      </c>
      <c r="I95" s="106">
        <v>260000</v>
      </c>
      <c r="K95" s="19"/>
    </row>
    <row r="96" spans="1:10" ht="14.25" customHeight="1">
      <c r="A96" s="138">
        <v>97</v>
      </c>
      <c r="B96" s="139" t="s">
        <v>21</v>
      </c>
      <c r="C96" s="138">
        <v>805</v>
      </c>
      <c r="D96" s="108" t="s">
        <v>12</v>
      </c>
      <c r="E96" s="109"/>
      <c r="F96" s="138"/>
      <c r="G96" s="106">
        <f aca="true" t="shared" si="14" ref="G96:I97">G97</f>
        <v>1937508</v>
      </c>
      <c r="H96" s="106">
        <f t="shared" si="14"/>
        <v>1937508</v>
      </c>
      <c r="I96" s="106">
        <f t="shared" si="14"/>
        <v>1937508</v>
      </c>
      <c r="J96" s="14"/>
    </row>
    <row r="97" spans="1:9" ht="15.75" customHeight="1">
      <c r="A97" s="138">
        <v>98</v>
      </c>
      <c r="B97" s="139" t="s">
        <v>5</v>
      </c>
      <c r="C97" s="138">
        <v>805</v>
      </c>
      <c r="D97" s="108" t="s">
        <v>13</v>
      </c>
      <c r="E97" s="109"/>
      <c r="F97" s="108"/>
      <c r="G97" s="106">
        <f t="shared" si="14"/>
        <v>1937508</v>
      </c>
      <c r="H97" s="106">
        <f t="shared" si="14"/>
        <v>1937508</v>
      </c>
      <c r="I97" s="106">
        <f t="shared" si="14"/>
        <v>1937508</v>
      </c>
    </row>
    <row r="98" spans="1:9" ht="66.75" customHeight="1">
      <c r="A98" s="138">
        <v>99</v>
      </c>
      <c r="B98" s="139" t="s">
        <v>147</v>
      </c>
      <c r="C98" s="138">
        <v>805</v>
      </c>
      <c r="D98" s="108" t="s">
        <v>13</v>
      </c>
      <c r="E98" s="109">
        <v>140000000</v>
      </c>
      <c r="F98" s="108"/>
      <c r="G98" s="106">
        <f>G99+G103</f>
        <v>1937508</v>
      </c>
      <c r="H98" s="106">
        <f>H99+H103</f>
        <v>1937508</v>
      </c>
      <c r="I98" s="106">
        <f>I99+I103</f>
        <v>1937508</v>
      </c>
    </row>
    <row r="99" spans="1:9" ht="33" customHeight="1" hidden="1">
      <c r="A99" s="138">
        <v>100</v>
      </c>
      <c r="B99" s="139" t="s">
        <v>216</v>
      </c>
      <c r="C99" s="138">
        <v>805</v>
      </c>
      <c r="D99" s="108" t="s">
        <v>13</v>
      </c>
      <c r="E99" s="109">
        <v>210000000</v>
      </c>
      <c r="F99" s="108"/>
      <c r="G99" s="106">
        <f aca="true" t="shared" si="15" ref="G99:I101">G100</f>
        <v>0</v>
      </c>
      <c r="H99" s="106">
        <f t="shared" si="15"/>
        <v>0</v>
      </c>
      <c r="I99" s="106">
        <f t="shared" si="15"/>
        <v>0</v>
      </c>
    </row>
    <row r="100" spans="1:9" ht="76.5" customHeight="1" hidden="1">
      <c r="A100" s="138">
        <v>101</v>
      </c>
      <c r="B100" s="139" t="s">
        <v>217</v>
      </c>
      <c r="C100" s="138">
        <v>805</v>
      </c>
      <c r="D100" s="108" t="s">
        <v>13</v>
      </c>
      <c r="E100" s="109">
        <v>210082060</v>
      </c>
      <c r="F100" s="108"/>
      <c r="G100" s="106">
        <f t="shared" si="15"/>
        <v>0</v>
      </c>
      <c r="H100" s="106">
        <f t="shared" si="15"/>
        <v>0</v>
      </c>
      <c r="I100" s="106">
        <f t="shared" si="15"/>
        <v>0</v>
      </c>
    </row>
    <row r="101" spans="1:9" ht="39.75" customHeight="1" hidden="1">
      <c r="A101" s="138">
        <v>102</v>
      </c>
      <c r="B101" s="139" t="s">
        <v>218</v>
      </c>
      <c r="C101" s="138">
        <v>805</v>
      </c>
      <c r="D101" s="108" t="s">
        <v>13</v>
      </c>
      <c r="E101" s="109">
        <f>E100</f>
        <v>210082060</v>
      </c>
      <c r="F101" s="108" t="s">
        <v>82</v>
      </c>
      <c r="G101" s="106">
        <f t="shared" si="15"/>
        <v>0</v>
      </c>
      <c r="H101" s="106">
        <f t="shared" si="15"/>
        <v>0</v>
      </c>
      <c r="I101" s="106">
        <f t="shared" si="15"/>
        <v>0</v>
      </c>
    </row>
    <row r="102" spans="1:9" ht="21" customHeight="1" hidden="1">
      <c r="A102" s="138">
        <v>103</v>
      </c>
      <c r="B102" s="139" t="s">
        <v>88</v>
      </c>
      <c r="C102" s="138">
        <v>805</v>
      </c>
      <c r="D102" s="108" t="s">
        <v>13</v>
      </c>
      <c r="E102" s="109">
        <f>E101</f>
        <v>210082060</v>
      </c>
      <c r="F102" s="108" t="s">
        <v>81</v>
      </c>
      <c r="G102" s="106">
        <v>0</v>
      </c>
      <c r="H102" s="106">
        <v>0</v>
      </c>
      <c r="I102" s="106">
        <v>0</v>
      </c>
    </row>
    <row r="103" spans="1:9" ht="28.5" customHeight="1">
      <c r="A103" s="138">
        <v>104</v>
      </c>
      <c r="B103" s="139" t="s">
        <v>156</v>
      </c>
      <c r="C103" s="138">
        <v>805</v>
      </c>
      <c r="D103" s="108" t="s">
        <v>13</v>
      </c>
      <c r="E103" s="109">
        <v>140000000</v>
      </c>
      <c r="F103" s="108"/>
      <c r="G103" s="106">
        <f aca="true" t="shared" si="16" ref="G103:I105">G104</f>
        <v>1937508</v>
      </c>
      <c r="H103" s="106">
        <f t="shared" si="16"/>
        <v>1937508</v>
      </c>
      <c r="I103" s="106">
        <f t="shared" si="16"/>
        <v>1937508</v>
      </c>
    </row>
    <row r="104" spans="1:9" ht="110.25" customHeight="1">
      <c r="A104" s="138">
        <v>105</v>
      </c>
      <c r="B104" s="139" t="s">
        <v>312</v>
      </c>
      <c r="C104" s="138">
        <v>805</v>
      </c>
      <c r="D104" s="108" t="s">
        <v>13</v>
      </c>
      <c r="E104" s="109">
        <v>140082060</v>
      </c>
      <c r="F104" s="108"/>
      <c r="G104" s="106">
        <f>G105</f>
        <v>1937508</v>
      </c>
      <c r="H104" s="106">
        <f t="shared" si="16"/>
        <v>1937508</v>
      </c>
      <c r="I104" s="106">
        <f t="shared" si="16"/>
        <v>1937508</v>
      </c>
    </row>
    <row r="105" spans="1:9" ht="41.25" customHeight="1">
      <c r="A105" s="138">
        <v>106</v>
      </c>
      <c r="B105" s="139" t="s">
        <v>87</v>
      </c>
      <c r="C105" s="138">
        <v>805</v>
      </c>
      <c r="D105" s="108" t="s">
        <v>13</v>
      </c>
      <c r="E105" s="109">
        <f>E104</f>
        <v>140082060</v>
      </c>
      <c r="F105" s="108" t="s">
        <v>82</v>
      </c>
      <c r="G105" s="106">
        <f t="shared" si="16"/>
        <v>1937508</v>
      </c>
      <c r="H105" s="106">
        <f>H106</f>
        <v>1937508</v>
      </c>
      <c r="I105" s="106">
        <f>I106</f>
        <v>1937508</v>
      </c>
    </row>
    <row r="106" spans="1:9" ht="14.25" customHeight="1">
      <c r="A106" s="138">
        <v>107</v>
      </c>
      <c r="B106" s="139" t="s">
        <v>88</v>
      </c>
      <c r="C106" s="138">
        <v>805</v>
      </c>
      <c r="D106" s="108" t="s">
        <v>13</v>
      </c>
      <c r="E106" s="109">
        <f>E105</f>
        <v>140082060</v>
      </c>
      <c r="F106" s="108" t="s">
        <v>81</v>
      </c>
      <c r="G106" s="106">
        <v>1937508</v>
      </c>
      <c r="H106" s="106">
        <v>1937508</v>
      </c>
      <c r="I106" s="106">
        <v>1937508</v>
      </c>
    </row>
    <row r="107" spans="1:9" ht="14.25" customHeight="1">
      <c r="A107" s="138">
        <v>108</v>
      </c>
      <c r="B107" s="139" t="s">
        <v>151</v>
      </c>
      <c r="C107" s="138">
        <v>805</v>
      </c>
      <c r="D107" s="108" t="s">
        <v>152</v>
      </c>
      <c r="E107" s="109"/>
      <c r="F107" s="108"/>
      <c r="G107" s="106">
        <f>G108</f>
        <v>0</v>
      </c>
      <c r="H107" s="106">
        <f>H108</f>
        <v>0</v>
      </c>
      <c r="I107" s="106">
        <f aca="true" t="shared" si="17" ref="H107:I109">I108</f>
        <v>0</v>
      </c>
    </row>
    <row r="108" spans="1:9" ht="14.25" customHeight="1">
      <c r="A108" s="138">
        <v>109</v>
      </c>
      <c r="B108" s="139" t="s">
        <v>153</v>
      </c>
      <c r="C108" s="138">
        <v>805</v>
      </c>
      <c r="D108" s="108" t="s">
        <v>154</v>
      </c>
      <c r="E108" s="109"/>
      <c r="F108" s="108"/>
      <c r="G108" s="106">
        <f>G109</f>
        <v>0</v>
      </c>
      <c r="H108" s="106">
        <f t="shared" si="17"/>
        <v>0</v>
      </c>
      <c r="I108" s="106">
        <f t="shared" si="17"/>
        <v>0</v>
      </c>
    </row>
    <row r="109" spans="1:9" ht="54" customHeight="1">
      <c r="A109" s="138">
        <v>110</v>
      </c>
      <c r="B109" s="139" t="s">
        <v>155</v>
      </c>
      <c r="C109" s="138">
        <v>805</v>
      </c>
      <c r="D109" s="108" t="s">
        <v>154</v>
      </c>
      <c r="E109" s="109">
        <v>100000000</v>
      </c>
      <c r="F109" s="108"/>
      <c r="G109" s="106">
        <f>G110</f>
        <v>0</v>
      </c>
      <c r="H109" s="106">
        <f t="shared" si="17"/>
        <v>0</v>
      </c>
      <c r="I109" s="106">
        <f t="shared" si="17"/>
        <v>0</v>
      </c>
    </row>
    <row r="110" spans="1:9" ht="27.75" customHeight="1">
      <c r="A110" s="138">
        <v>111</v>
      </c>
      <c r="B110" s="139" t="s">
        <v>156</v>
      </c>
      <c r="C110" s="138">
        <v>805</v>
      </c>
      <c r="D110" s="108" t="s">
        <v>154</v>
      </c>
      <c r="E110" s="109">
        <v>1400000000</v>
      </c>
      <c r="F110" s="108"/>
      <c r="G110" s="106">
        <f>G111+G115</f>
        <v>0</v>
      </c>
      <c r="H110" s="106">
        <f>H111+H115</f>
        <v>0</v>
      </c>
      <c r="I110" s="106">
        <f>I111+I115</f>
        <v>0</v>
      </c>
    </row>
    <row r="111" spans="1:9" ht="132" customHeight="1">
      <c r="A111" s="138">
        <v>112</v>
      </c>
      <c r="B111" s="139" t="s">
        <v>351</v>
      </c>
      <c r="C111" s="138">
        <v>805</v>
      </c>
      <c r="D111" s="108" t="s">
        <v>154</v>
      </c>
      <c r="E111" s="109" t="str">
        <f>E112</f>
        <v>01400S5550</v>
      </c>
      <c r="F111" s="108"/>
      <c r="G111" s="106">
        <f aca="true" t="shared" si="18" ref="G111:I112">G112</f>
        <v>0</v>
      </c>
      <c r="H111" s="106">
        <f t="shared" si="18"/>
        <v>0</v>
      </c>
      <c r="I111" s="106">
        <f t="shared" si="18"/>
        <v>0</v>
      </c>
    </row>
    <row r="112" spans="1:9" ht="28.5" customHeight="1">
      <c r="A112" s="138">
        <v>113</v>
      </c>
      <c r="B112" s="139" t="s">
        <v>69</v>
      </c>
      <c r="C112" s="138">
        <v>805</v>
      </c>
      <c r="D112" s="108" t="s">
        <v>154</v>
      </c>
      <c r="E112" s="109" t="str">
        <f>E113</f>
        <v>01400S5550</v>
      </c>
      <c r="F112" s="108" t="s">
        <v>70</v>
      </c>
      <c r="G112" s="106">
        <f t="shared" si="18"/>
        <v>0</v>
      </c>
      <c r="H112" s="106">
        <f t="shared" si="18"/>
        <v>0</v>
      </c>
      <c r="I112" s="106">
        <f t="shared" si="18"/>
        <v>0</v>
      </c>
    </row>
    <row r="113" spans="1:9" ht="40.5" customHeight="1">
      <c r="A113" s="138">
        <v>114</v>
      </c>
      <c r="B113" s="139" t="s">
        <v>71</v>
      </c>
      <c r="C113" s="138">
        <v>805</v>
      </c>
      <c r="D113" s="108" t="s">
        <v>154</v>
      </c>
      <c r="E113" s="109" t="str">
        <f>E114</f>
        <v>01400S5550</v>
      </c>
      <c r="F113" s="108" t="s">
        <v>72</v>
      </c>
      <c r="G113" s="106">
        <v>0</v>
      </c>
      <c r="H113" s="106">
        <v>0</v>
      </c>
      <c r="I113" s="106">
        <v>0</v>
      </c>
    </row>
    <row r="114" spans="1:9" ht="130.5" customHeight="1">
      <c r="A114" s="138">
        <v>115</v>
      </c>
      <c r="B114" s="139" t="s">
        <v>164</v>
      </c>
      <c r="C114" s="138">
        <v>805</v>
      </c>
      <c r="D114" s="108" t="s">
        <v>154</v>
      </c>
      <c r="E114" s="109" t="str">
        <f>E115</f>
        <v>01400S5550</v>
      </c>
      <c r="F114" s="108"/>
      <c r="G114" s="106">
        <f aca="true" t="shared" si="19" ref="G114:I115">G115</f>
        <v>0</v>
      </c>
      <c r="H114" s="106">
        <f t="shared" si="19"/>
        <v>0</v>
      </c>
      <c r="I114" s="106">
        <f t="shared" si="19"/>
        <v>0</v>
      </c>
    </row>
    <row r="115" spans="1:9" ht="29.25" customHeight="1">
      <c r="A115" s="138">
        <v>116</v>
      </c>
      <c r="B115" s="139" t="s">
        <v>69</v>
      </c>
      <c r="C115" s="138">
        <v>805</v>
      </c>
      <c r="D115" s="108" t="s">
        <v>154</v>
      </c>
      <c r="E115" s="109" t="str">
        <f>E116</f>
        <v>01400S5550</v>
      </c>
      <c r="F115" s="108" t="s">
        <v>70</v>
      </c>
      <c r="G115" s="106">
        <f t="shared" si="19"/>
        <v>0</v>
      </c>
      <c r="H115" s="106">
        <f t="shared" si="19"/>
        <v>0</v>
      </c>
      <c r="I115" s="106">
        <f t="shared" si="19"/>
        <v>0</v>
      </c>
    </row>
    <row r="116" spans="1:9" ht="39.75" customHeight="1">
      <c r="A116" s="138">
        <v>117</v>
      </c>
      <c r="B116" s="139" t="s">
        <v>71</v>
      </c>
      <c r="C116" s="138">
        <v>805</v>
      </c>
      <c r="D116" s="108" t="s">
        <v>154</v>
      </c>
      <c r="E116" s="109" t="s">
        <v>251</v>
      </c>
      <c r="F116" s="108" t="s">
        <v>72</v>
      </c>
      <c r="G116" s="106">
        <v>0</v>
      </c>
      <c r="H116" s="106">
        <v>0</v>
      </c>
      <c r="I116" s="106">
        <v>0</v>
      </c>
    </row>
    <row r="117" spans="1:9" ht="205.5" customHeight="1">
      <c r="A117" s="138">
        <v>118</v>
      </c>
      <c r="B117" s="120" t="s">
        <v>347</v>
      </c>
      <c r="C117" s="138">
        <v>805</v>
      </c>
      <c r="D117" s="108" t="s">
        <v>212</v>
      </c>
      <c r="E117" s="109">
        <v>140082110</v>
      </c>
      <c r="F117" s="108" t="s">
        <v>215</v>
      </c>
      <c r="G117" s="106">
        <f aca="true" t="shared" si="20" ref="G117:I118">G118</f>
        <v>48000</v>
      </c>
      <c r="H117" s="106">
        <f t="shared" si="20"/>
        <v>48000</v>
      </c>
      <c r="I117" s="106">
        <f t="shared" si="20"/>
        <v>48000</v>
      </c>
    </row>
    <row r="118" spans="1:9" ht="14.25" customHeight="1">
      <c r="A118" s="138">
        <v>119</v>
      </c>
      <c r="B118" s="121" t="s">
        <v>219</v>
      </c>
      <c r="C118" s="138">
        <v>805</v>
      </c>
      <c r="D118" s="108" t="s">
        <v>212</v>
      </c>
      <c r="E118" s="109">
        <v>140082110</v>
      </c>
      <c r="F118" s="108" t="s">
        <v>82</v>
      </c>
      <c r="G118" s="106">
        <f t="shared" si="20"/>
        <v>48000</v>
      </c>
      <c r="H118" s="106">
        <f t="shared" si="20"/>
        <v>48000</v>
      </c>
      <c r="I118" s="106">
        <f t="shared" si="20"/>
        <v>48000</v>
      </c>
    </row>
    <row r="119" spans="1:9" ht="12.75" customHeight="1">
      <c r="A119" s="138">
        <v>120</v>
      </c>
      <c r="B119" s="121" t="s">
        <v>184</v>
      </c>
      <c r="C119" s="138">
        <v>805</v>
      </c>
      <c r="D119" s="108" t="s">
        <v>212</v>
      </c>
      <c r="E119" s="109">
        <v>140082110</v>
      </c>
      <c r="F119" s="108" t="s">
        <v>81</v>
      </c>
      <c r="G119" s="106">
        <v>48000</v>
      </c>
      <c r="H119" s="106">
        <v>48000</v>
      </c>
      <c r="I119" s="106">
        <v>48000</v>
      </c>
    </row>
    <row r="120" spans="1:9" ht="15" customHeight="1">
      <c r="A120" s="138">
        <v>121</v>
      </c>
      <c r="B120" s="139" t="s">
        <v>78</v>
      </c>
      <c r="C120" s="138">
        <v>805</v>
      </c>
      <c r="D120" s="108" t="s">
        <v>204</v>
      </c>
      <c r="E120" s="109"/>
      <c r="F120" s="108"/>
      <c r="G120" s="106">
        <f aca="true" t="shared" si="21" ref="G120:I124">G121</f>
        <v>48620</v>
      </c>
      <c r="H120" s="106">
        <f t="shared" si="21"/>
        <v>48620</v>
      </c>
      <c r="I120" s="106">
        <f t="shared" si="21"/>
        <v>48620</v>
      </c>
    </row>
    <row r="121" spans="1:9" ht="15" customHeight="1">
      <c r="A121" s="138">
        <v>122</v>
      </c>
      <c r="B121" s="139" t="s">
        <v>79</v>
      </c>
      <c r="C121" s="138">
        <v>805</v>
      </c>
      <c r="D121" s="108" t="s">
        <v>305</v>
      </c>
      <c r="E121" s="109"/>
      <c r="F121" s="108"/>
      <c r="G121" s="106">
        <f t="shared" si="21"/>
        <v>48620</v>
      </c>
      <c r="H121" s="106">
        <f t="shared" si="21"/>
        <v>48620</v>
      </c>
      <c r="I121" s="106">
        <f t="shared" si="21"/>
        <v>48620</v>
      </c>
    </row>
    <row r="122" spans="1:9" ht="27" customHeight="1">
      <c r="A122" s="138">
        <v>123</v>
      </c>
      <c r="B122" s="139" t="s">
        <v>311</v>
      </c>
      <c r="C122" s="138">
        <v>805</v>
      </c>
      <c r="D122" s="108" t="s">
        <v>305</v>
      </c>
      <c r="E122" s="109">
        <v>140000000</v>
      </c>
      <c r="F122" s="108"/>
      <c r="G122" s="106">
        <f t="shared" si="21"/>
        <v>48620</v>
      </c>
      <c r="H122" s="106">
        <f t="shared" si="21"/>
        <v>48620</v>
      </c>
      <c r="I122" s="106">
        <f t="shared" si="21"/>
        <v>48620</v>
      </c>
    </row>
    <row r="123" spans="1:9" ht="114.75" customHeight="1">
      <c r="A123" s="138">
        <v>124</v>
      </c>
      <c r="B123" s="137" t="s">
        <v>306</v>
      </c>
      <c r="C123" s="138">
        <v>805</v>
      </c>
      <c r="D123" s="108" t="s">
        <v>305</v>
      </c>
      <c r="E123" s="109">
        <f>E124</f>
        <v>140080790</v>
      </c>
      <c r="F123" s="108"/>
      <c r="G123" s="106">
        <f t="shared" si="21"/>
        <v>48620</v>
      </c>
      <c r="H123" s="106">
        <f t="shared" si="21"/>
        <v>48620</v>
      </c>
      <c r="I123" s="106">
        <f t="shared" si="21"/>
        <v>48620</v>
      </c>
    </row>
    <row r="124" spans="1:9" ht="30" customHeight="1">
      <c r="A124" s="138">
        <v>125</v>
      </c>
      <c r="B124" s="139" t="s">
        <v>69</v>
      </c>
      <c r="C124" s="138">
        <v>805</v>
      </c>
      <c r="D124" s="108" t="s">
        <v>305</v>
      </c>
      <c r="E124" s="109">
        <f>E125</f>
        <v>140080790</v>
      </c>
      <c r="F124" s="108" t="s">
        <v>70</v>
      </c>
      <c r="G124" s="106">
        <f t="shared" si="21"/>
        <v>48620</v>
      </c>
      <c r="H124" s="106">
        <f t="shared" si="21"/>
        <v>48620</v>
      </c>
      <c r="I124" s="106">
        <f t="shared" si="21"/>
        <v>48620</v>
      </c>
    </row>
    <row r="125" spans="1:9" ht="39.75" customHeight="1">
      <c r="A125" s="138">
        <v>126</v>
      </c>
      <c r="B125" s="139" t="s">
        <v>71</v>
      </c>
      <c r="C125" s="138">
        <v>805</v>
      </c>
      <c r="D125" s="108" t="s">
        <v>305</v>
      </c>
      <c r="E125" s="109">
        <v>140080790</v>
      </c>
      <c r="F125" s="108" t="s">
        <v>72</v>
      </c>
      <c r="G125" s="106">
        <v>48620</v>
      </c>
      <c r="H125" s="106">
        <v>48620</v>
      </c>
      <c r="I125" s="106">
        <v>48620</v>
      </c>
    </row>
    <row r="126" spans="1:9" ht="127.5" customHeight="1">
      <c r="A126" s="138">
        <v>127</v>
      </c>
      <c r="B126" s="120" t="s">
        <v>348</v>
      </c>
      <c r="C126" s="138">
        <v>805</v>
      </c>
      <c r="D126" s="108" t="s">
        <v>201</v>
      </c>
      <c r="E126" s="109">
        <v>8110082090</v>
      </c>
      <c r="F126" s="108" t="s">
        <v>215</v>
      </c>
      <c r="G126" s="106">
        <f aca="true" t="shared" si="22" ref="G126:I127">G127</f>
        <v>26404</v>
      </c>
      <c r="H126" s="106">
        <f t="shared" si="22"/>
        <v>26404</v>
      </c>
      <c r="I126" s="106">
        <f t="shared" si="22"/>
        <v>26404</v>
      </c>
    </row>
    <row r="127" spans="1:9" ht="15" customHeight="1">
      <c r="A127" s="138">
        <v>128</v>
      </c>
      <c r="B127" s="121" t="s">
        <v>219</v>
      </c>
      <c r="C127" s="138">
        <v>805</v>
      </c>
      <c r="D127" s="108" t="s">
        <v>201</v>
      </c>
      <c r="E127" s="109">
        <v>8110082090</v>
      </c>
      <c r="F127" s="108" t="s">
        <v>82</v>
      </c>
      <c r="G127" s="106">
        <f t="shared" si="22"/>
        <v>26404</v>
      </c>
      <c r="H127" s="106">
        <f t="shared" si="22"/>
        <v>26404</v>
      </c>
      <c r="I127" s="106">
        <f t="shared" si="22"/>
        <v>26404</v>
      </c>
    </row>
    <row r="128" spans="1:9" ht="12.75" customHeight="1">
      <c r="A128" s="138">
        <v>129</v>
      </c>
      <c r="B128" s="121" t="s">
        <v>184</v>
      </c>
      <c r="C128" s="138">
        <v>805</v>
      </c>
      <c r="D128" s="108" t="s">
        <v>201</v>
      </c>
      <c r="E128" s="109">
        <v>8110082090</v>
      </c>
      <c r="F128" s="108" t="s">
        <v>81</v>
      </c>
      <c r="G128" s="106">
        <v>26404</v>
      </c>
      <c r="H128" s="106">
        <v>26404</v>
      </c>
      <c r="I128" s="106">
        <v>26404</v>
      </c>
    </row>
    <row r="129" spans="1:9" ht="15" customHeight="1">
      <c r="A129" s="138">
        <v>130</v>
      </c>
      <c r="B129" s="139" t="s">
        <v>25</v>
      </c>
      <c r="C129" s="138"/>
      <c r="D129" s="108"/>
      <c r="E129" s="138"/>
      <c r="F129" s="108"/>
      <c r="G129" s="125">
        <v>0</v>
      </c>
      <c r="H129" s="125">
        <v>227988</v>
      </c>
      <c r="I129" s="125">
        <v>448853</v>
      </c>
    </row>
    <row r="130" spans="1:9" ht="12.75">
      <c r="A130" s="171"/>
      <c r="B130" s="171"/>
      <c r="C130" s="138"/>
      <c r="D130" s="126"/>
      <c r="E130" s="138"/>
      <c r="F130" s="138"/>
      <c r="G130" s="106">
        <f>G13+G48+G57+G73+G83+G96+G107+G117+G120+G126</f>
        <v>8637218</v>
      </c>
      <c r="H130" s="106">
        <f>H13+H48+H57+H73+H83+H96+H107+H117+H120+H126+H129</f>
        <v>9119535</v>
      </c>
      <c r="I130" s="106">
        <f>I13+I48+I57+I73+I83+I96+I107+I117+I120+I126+I129</f>
        <v>8977062</v>
      </c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30:B130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45">
      <selection activeCell="A152" sqref="A152:IV153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75390625" style="0" bestFit="1" customWidth="1"/>
    <col min="4" max="5" width="5.625" style="0" customWidth="1"/>
    <col min="6" max="6" width="12.75390625" style="0" customWidth="1"/>
    <col min="7" max="7" width="12.00390625" style="0" customWidth="1"/>
    <col min="8" max="8" width="11.625" style="0" customWidth="1"/>
  </cols>
  <sheetData>
    <row r="1" spans="1:8" ht="12.75">
      <c r="A1" s="175" t="s">
        <v>335</v>
      </c>
      <c r="B1" s="175"/>
      <c r="C1" s="175"/>
      <c r="D1" s="175"/>
      <c r="E1" s="175"/>
      <c r="F1" s="175"/>
      <c r="G1" s="175"/>
      <c r="H1" s="175"/>
    </row>
    <row r="2" spans="1:8" ht="12.75">
      <c r="A2" s="149" t="s">
        <v>363</v>
      </c>
      <c r="B2" s="149"/>
      <c r="C2" s="149"/>
      <c r="D2" s="149"/>
      <c r="E2" s="149"/>
      <c r="F2" s="149"/>
      <c r="G2" s="149"/>
      <c r="H2" s="149"/>
    </row>
    <row r="3" spans="1:8" ht="12.75">
      <c r="A3" s="149" t="s">
        <v>357</v>
      </c>
      <c r="B3" s="149"/>
      <c r="C3" s="149"/>
      <c r="D3" s="149"/>
      <c r="E3" s="149"/>
      <c r="F3" s="149"/>
      <c r="G3" s="149"/>
      <c r="H3" s="149"/>
    </row>
    <row r="4" spans="1:8" ht="12.75">
      <c r="A4" s="5"/>
      <c r="B4" s="101"/>
      <c r="C4" s="101"/>
      <c r="D4" s="101"/>
      <c r="E4" s="101"/>
      <c r="F4" s="101"/>
      <c r="G4" s="101"/>
      <c r="H4" s="101"/>
    </row>
    <row r="5" spans="1:8" ht="33" customHeight="1">
      <c r="A5" s="169" t="s">
        <v>277</v>
      </c>
      <c r="B5" s="169"/>
      <c r="C5" s="169"/>
      <c r="D5" s="169"/>
      <c r="E5" s="169"/>
      <c r="F5" s="169"/>
      <c r="G5" s="169"/>
      <c r="H5" s="169"/>
    </row>
    <row r="6" spans="1:8" ht="28.5" customHeight="1">
      <c r="A6" s="169"/>
      <c r="B6" s="169"/>
      <c r="C6" s="169"/>
      <c r="D6" s="169"/>
      <c r="E6" s="169"/>
      <c r="F6" s="169"/>
      <c r="G6" s="169"/>
      <c r="H6" s="169"/>
    </row>
    <row r="7" spans="1:8" ht="15.75" customHeight="1">
      <c r="A7" s="176" t="s">
        <v>47</v>
      </c>
      <c r="B7" s="176"/>
      <c r="C7" s="176"/>
      <c r="D7" s="176"/>
      <c r="E7" s="176"/>
      <c r="F7" s="176"/>
      <c r="G7" s="176"/>
      <c r="H7" s="176"/>
    </row>
    <row r="8" spans="1:8" ht="12.75" customHeight="1">
      <c r="A8" s="151" t="s">
        <v>166</v>
      </c>
      <c r="B8" s="152" t="s">
        <v>16</v>
      </c>
      <c r="C8" s="151" t="s">
        <v>17</v>
      </c>
      <c r="D8" s="151" t="s">
        <v>18</v>
      </c>
      <c r="E8" s="156" t="s">
        <v>185</v>
      </c>
      <c r="F8" s="152" t="s">
        <v>250</v>
      </c>
      <c r="G8" s="152" t="s">
        <v>273</v>
      </c>
      <c r="H8" s="152" t="s">
        <v>274</v>
      </c>
    </row>
    <row r="9" spans="1:8" ht="12.75" customHeight="1">
      <c r="A9" s="151"/>
      <c r="B9" s="180"/>
      <c r="C9" s="151"/>
      <c r="D9" s="151"/>
      <c r="E9" s="179"/>
      <c r="F9" s="178"/>
      <c r="G9" s="178"/>
      <c r="H9" s="178"/>
    </row>
    <row r="10" spans="1:8" ht="33" customHeight="1">
      <c r="A10" s="151"/>
      <c r="B10" s="180"/>
      <c r="C10" s="151"/>
      <c r="D10" s="151"/>
      <c r="E10" s="179"/>
      <c r="F10" s="178"/>
      <c r="G10" s="178"/>
      <c r="H10" s="178"/>
    </row>
    <row r="11" spans="1:8" ht="12.75">
      <c r="A11" s="23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</row>
    <row r="12" spans="1:8" ht="66.75" customHeight="1">
      <c r="A12" s="23">
        <v>1</v>
      </c>
      <c r="B12" s="110" t="s">
        <v>147</v>
      </c>
      <c r="C12" s="111">
        <v>100000000</v>
      </c>
      <c r="D12" s="138"/>
      <c r="E12" s="108"/>
      <c r="F12" s="112">
        <f>F13+F38+F52+F66</f>
        <v>1561741.4</v>
      </c>
      <c r="G12" s="112">
        <f>G13+G38+G52+G66</f>
        <v>1656281</v>
      </c>
      <c r="H12" s="112">
        <f>H13+H38+H52+H66</f>
        <v>1425798</v>
      </c>
    </row>
    <row r="13" spans="1:8" ht="30" customHeight="1">
      <c r="A13" s="23">
        <v>2</v>
      </c>
      <c r="B13" s="40" t="s">
        <v>135</v>
      </c>
      <c r="C13" s="59">
        <v>110000000</v>
      </c>
      <c r="D13" s="138"/>
      <c r="E13" s="108"/>
      <c r="F13" s="96">
        <f>F14</f>
        <v>1189260</v>
      </c>
      <c r="G13" s="96">
        <f>G14</f>
        <v>1273916</v>
      </c>
      <c r="H13" s="96">
        <f>H14</f>
        <v>1035258</v>
      </c>
    </row>
    <row r="14" spans="1:8" ht="102" customHeight="1">
      <c r="A14" s="23">
        <v>3</v>
      </c>
      <c r="B14" s="29" t="s">
        <v>157</v>
      </c>
      <c r="C14" s="59"/>
      <c r="D14" s="138"/>
      <c r="E14" s="108"/>
      <c r="F14" s="96">
        <f>F15+F23+F28+F33+F19</f>
        <v>1189260</v>
      </c>
      <c r="G14" s="96">
        <f>G15+G23+G28+G33+G19</f>
        <v>1273916</v>
      </c>
      <c r="H14" s="96">
        <f>H15+H23+H28+H33+H19</f>
        <v>1035258</v>
      </c>
    </row>
    <row r="15" spans="1:8" ht="78.75" customHeight="1">
      <c r="A15" s="23">
        <v>4</v>
      </c>
      <c r="B15" s="22" t="s">
        <v>33</v>
      </c>
      <c r="C15" s="56">
        <v>110081010</v>
      </c>
      <c r="D15" s="138">
        <v>100</v>
      </c>
      <c r="E15" s="108"/>
      <c r="F15" s="97">
        <f aca="true" t="shared" si="0" ref="F15:H17">F16</f>
        <v>658287</v>
      </c>
      <c r="G15" s="97">
        <f t="shared" si="0"/>
        <v>645372</v>
      </c>
      <c r="H15" s="97">
        <f t="shared" si="0"/>
        <v>645372</v>
      </c>
    </row>
    <row r="16" spans="1:8" ht="27" customHeight="1">
      <c r="A16" s="23">
        <v>5</v>
      </c>
      <c r="B16" s="22" t="s">
        <v>54</v>
      </c>
      <c r="C16" s="56">
        <v>110081010</v>
      </c>
      <c r="D16" s="138">
        <v>120</v>
      </c>
      <c r="E16" s="108"/>
      <c r="F16" s="97">
        <f t="shared" si="0"/>
        <v>658287</v>
      </c>
      <c r="G16" s="97">
        <f t="shared" si="0"/>
        <v>645372</v>
      </c>
      <c r="H16" s="97">
        <f t="shared" si="0"/>
        <v>645372</v>
      </c>
    </row>
    <row r="17" spans="1:8" ht="16.5" customHeight="1">
      <c r="A17" s="23">
        <v>6</v>
      </c>
      <c r="B17" s="22" t="s">
        <v>186</v>
      </c>
      <c r="C17" s="56">
        <v>110081010</v>
      </c>
      <c r="D17" s="138">
        <v>120</v>
      </c>
      <c r="E17" s="108" t="s">
        <v>7</v>
      </c>
      <c r="F17" s="97">
        <f t="shared" si="0"/>
        <v>658287</v>
      </c>
      <c r="G17" s="97">
        <f t="shared" si="0"/>
        <v>645372</v>
      </c>
      <c r="H17" s="97">
        <f t="shared" si="0"/>
        <v>645372</v>
      </c>
    </row>
    <row r="18" spans="1:8" ht="19.5" customHeight="1">
      <c r="A18" s="23">
        <v>7</v>
      </c>
      <c r="B18" s="22" t="s">
        <v>195</v>
      </c>
      <c r="C18" s="56">
        <v>110081010</v>
      </c>
      <c r="D18" s="138">
        <v>120</v>
      </c>
      <c r="E18" s="108" t="s">
        <v>194</v>
      </c>
      <c r="F18" s="107">
        <f>'прил 4 ведом'!G44</f>
        <v>658287</v>
      </c>
      <c r="G18" s="107">
        <f>'прил 4 ведом'!H44</f>
        <v>645372</v>
      </c>
      <c r="H18" s="107">
        <f>'прил 4 ведом'!I44</f>
        <v>645372</v>
      </c>
    </row>
    <row r="19" spans="1:8" ht="28.5" customHeight="1">
      <c r="A19" s="23">
        <v>8</v>
      </c>
      <c r="B19" s="29" t="s">
        <v>69</v>
      </c>
      <c r="C19" s="56">
        <v>110081010</v>
      </c>
      <c r="D19" s="138">
        <v>200</v>
      </c>
      <c r="E19" s="108"/>
      <c r="F19" s="107">
        <f>F20</f>
        <v>359520</v>
      </c>
      <c r="G19" s="107">
        <f>G20</f>
        <v>350576</v>
      </c>
      <c r="H19" s="107">
        <f>H20</f>
        <v>101518</v>
      </c>
    </row>
    <row r="20" spans="1:10" ht="45" customHeight="1">
      <c r="A20" s="23">
        <v>9</v>
      </c>
      <c r="B20" s="29" t="s">
        <v>71</v>
      </c>
      <c r="C20" s="56">
        <v>110081010</v>
      </c>
      <c r="D20" s="138">
        <v>240</v>
      </c>
      <c r="E20" s="108"/>
      <c r="F20" s="107">
        <f aca="true" t="shared" si="1" ref="F20:H21">F21</f>
        <v>359520</v>
      </c>
      <c r="G20" s="107">
        <f t="shared" si="1"/>
        <v>350576</v>
      </c>
      <c r="H20" s="107">
        <f t="shared" si="1"/>
        <v>101518</v>
      </c>
      <c r="I20" s="16"/>
      <c r="J20" s="19"/>
    </row>
    <row r="21" spans="1:10" ht="17.25" customHeight="1">
      <c r="A21" s="23">
        <v>10</v>
      </c>
      <c r="B21" s="22" t="s">
        <v>3</v>
      </c>
      <c r="C21" s="56">
        <v>110081010</v>
      </c>
      <c r="D21" s="138">
        <v>240</v>
      </c>
      <c r="E21" s="108" t="s">
        <v>10</v>
      </c>
      <c r="F21" s="107">
        <f t="shared" si="1"/>
        <v>359520</v>
      </c>
      <c r="G21" s="107">
        <f t="shared" si="1"/>
        <v>350576</v>
      </c>
      <c r="H21" s="107">
        <f t="shared" si="1"/>
        <v>101518</v>
      </c>
      <c r="J21" s="19"/>
    </row>
    <row r="22" spans="1:10" ht="15" customHeight="1">
      <c r="A22" s="23">
        <v>11</v>
      </c>
      <c r="B22" s="22" t="s">
        <v>4</v>
      </c>
      <c r="C22" s="56">
        <v>110081010</v>
      </c>
      <c r="D22" s="138">
        <v>240</v>
      </c>
      <c r="E22" s="108" t="s">
        <v>11</v>
      </c>
      <c r="F22" s="107">
        <f>'прил 4 ведом'!G89</f>
        <v>359520</v>
      </c>
      <c r="G22" s="107">
        <f>'прил 4 ведом'!H89</f>
        <v>350576</v>
      </c>
      <c r="H22" s="107">
        <f>'прил 4 ведом'!I89</f>
        <v>101518</v>
      </c>
      <c r="J22" s="19"/>
    </row>
    <row r="23" spans="1:10" ht="116.25" customHeight="1">
      <c r="A23" s="23">
        <v>12</v>
      </c>
      <c r="B23" s="22" t="s">
        <v>349</v>
      </c>
      <c r="C23" s="56">
        <v>110081040</v>
      </c>
      <c r="D23" s="138"/>
      <c r="E23" s="108"/>
      <c r="F23" s="96">
        <f aca="true" t="shared" si="2" ref="F23:H26">F24</f>
        <v>86000</v>
      </c>
      <c r="G23" s="96">
        <f t="shared" si="2"/>
        <v>0</v>
      </c>
      <c r="H23" s="96">
        <f t="shared" si="2"/>
        <v>0</v>
      </c>
      <c r="J23" s="19"/>
    </row>
    <row r="24" spans="1:10" ht="30" customHeight="1">
      <c r="A24" s="23">
        <v>13</v>
      </c>
      <c r="B24" s="29" t="s">
        <v>69</v>
      </c>
      <c r="C24" s="56">
        <v>110081040</v>
      </c>
      <c r="D24" s="138">
        <v>200</v>
      </c>
      <c r="E24" s="108"/>
      <c r="F24" s="97">
        <f t="shared" si="2"/>
        <v>86000</v>
      </c>
      <c r="G24" s="97">
        <f t="shared" si="2"/>
        <v>0</v>
      </c>
      <c r="H24" s="97">
        <f t="shared" si="2"/>
        <v>0</v>
      </c>
      <c r="J24" s="19"/>
    </row>
    <row r="25" spans="1:10" ht="42.75" customHeight="1">
      <c r="A25" s="23">
        <v>14</v>
      </c>
      <c r="B25" s="29" t="s">
        <v>71</v>
      </c>
      <c r="C25" s="56">
        <v>110081040</v>
      </c>
      <c r="D25" s="138">
        <v>240</v>
      </c>
      <c r="E25" s="108"/>
      <c r="F25" s="97">
        <f t="shared" si="2"/>
        <v>86000</v>
      </c>
      <c r="G25" s="97">
        <f t="shared" si="2"/>
        <v>0</v>
      </c>
      <c r="H25" s="97">
        <f t="shared" si="2"/>
        <v>0</v>
      </c>
      <c r="J25" s="19"/>
    </row>
    <row r="26" spans="1:10" ht="17.25" customHeight="1">
      <c r="A26" s="23">
        <v>15</v>
      </c>
      <c r="B26" s="22" t="s">
        <v>3</v>
      </c>
      <c r="C26" s="56">
        <v>110081040</v>
      </c>
      <c r="D26" s="138">
        <v>240</v>
      </c>
      <c r="E26" s="108" t="s">
        <v>10</v>
      </c>
      <c r="F26" s="97">
        <f t="shared" si="2"/>
        <v>86000</v>
      </c>
      <c r="G26" s="97">
        <f t="shared" si="2"/>
        <v>0</v>
      </c>
      <c r="H26" s="97">
        <f t="shared" si="2"/>
        <v>0</v>
      </c>
      <c r="J26" s="19"/>
    </row>
    <row r="27" spans="1:10" ht="16.5" customHeight="1">
      <c r="A27" s="23">
        <v>16</v>
      </c>
      <c r="B27" s="22" t="s">
        <v>4</v>
      </c>
      <c r="C27" s="56">
        <v>110081040</v>
      </c>
      <c r="D27" s="138">
        <v>240</v>
      </c>
      <c r="E27" s="108" t="s">
        <v>11</v>
      </c>
      <c r="F27" s="107">
        <f>'прил 4 ведом'!G90</f>
        <v>86000</v>
      </c>
      <c r="G27" s="107">
        <f>'прил 4 ведом'!H90</f>
        <v>0</v>
      </c>
      <c r="H27" s="107">
        <f>'прил 4 ведом'!I90</f>
        <v>0</v>
      </c>
      <c r="J27" s="19"/>
    </row>
    <row r="28" spans="1:10" ht="129" customHeight="1">
      <c r="A28" s="23">
        <v>17</v>
      </c>
      <c r="B28" s="22" t="s">
        <v>158</v>
      </c>
      <c r="C28" s="56">
        <v>110081050</v>
      </c>
      <c r="D28" s="138"/>
      <c r="E28" s="108"/>
      <c r="F28" s="96">
        <f aca="true" t="shared" si="3" ref="F28:H31">F29</f>
        <v>56517</v>
      </c>
      <c r="G28" s="96">
        <f t="shared" si="3"/>
        <v>249600</v>
      </c>
      <c r="H28" s="96">
        <f t="shared" si="3"/>
        <v>260000</v>
      </c>
      <c r="J28" s="19"/>
    </row>
    <row r="29" spans="1:10" ht="27.75" customHeight="1">
      <c r="A29" s="23">
        <v>18</v>
      </c>
      <c r="B29" s="29" t="s">
        <v>69</v>
      </c>
      <c r="C29" s="56">
        <v>110081050</v>
      </c>
      <c r="D29" s="138">
        <v>200</v>
      </c>
      <c r="E29" s="108"/>
      <c r="F29" s="97">
        <f t="shared" si="3"/>
        <v>56517</v>
      </c>
      <c r="G29" s="97">
        <f t="shared" si="3"/>
        <v>249600</v>
      </c>
      <c r="H29" s="97">
        <f t="shared" si="3"/>
        <v>260000</v>
      </c>
      <c r="J29" s="19"/>
    </row>
    <row r="30" spans="1:10" ht="46.5" customHeight="1">
      <c r="A30" s="23">
        <v>19</v>
      </c>
      <c r="B30" s="29" t="s">
        <v>71</v>
      </c>
      <c r="C30" s="56">
        <v>110081050</v>
      </c>
      <c r="D30" s="138">
        <v>240</v>
      </c>
      <c r="E30" s="108"/>
      <c r="F30" s="97">
        <f t="shared" si="3"/>
        <v>56517</v>
      </c>
      <c r="G30" s="97">
        <f t="shared" si="3"/>
        <v>249600</v>
      </c>
      <c r="H30" s="97">
        <f t="shared" si="3"/>
        <v>260000</v>
      </c>
      <c r="J30" s="19"/>
    </row>
    <row r="31" spans="1:10" ht="18" customHeight="1">
      <c r="A31" s="23">
        <v>20</v>
      </c>
      <c r="B31" s="22" t="s">
        <v>3</v>
      </c>
      <c r="C31" s="56">
        <v>110081050</v>
      </c>
      <c r="D31" s="138">
        <v>240</v>
      </c>
      <c r="E31" s="108" t="s">
        <v>10</v>
      </c>
      <c r="F31" s="97">
        <f t="shared" si="3"/>
        <v>56517</v>
      </c>
      <c r="G31" s="97">
        <f t="shared" si="3"/>
        <v>249600</v>
      </c>
      <c r="H31" s="97">
        <f t="shared" si="3"/>
        <v>260000</v>
      </c>
      <c r="J31" s="19"/>
    </row>
    <row r="32" spans="1:10" ht="15.75" customHeight="1">
      <c r="A32" s="23">
        <v>21</v>
      </c>
      <c r="B32" s="22" t="s">
        <v>4</v>
      </c>
      <c r="C32" s="56">
        <v>110081050</v>
      </c>
      <c r="D32" s="138">
        <v>240</v>
      </c>
      <c r="E32" s="108" t="s">
        <v>11</v>
      </c>
      <c r="F32" s="107">
        <f>'прил 4 ведом'!G93</f>
        <v>56517</v>
      </c>
      <c r="G32" s="107">
        <f>'прил 4 ведом'!H93</f>
        <v>249600</v>
      </c>
      <c r="H32" s="107">
        <f>'прил 4 ведом'!I93</f>
        <v>260000</v>
      </c>
      <c r="J32" s="19"/>
    </row>
    <row r="33" spans="1:10" ht="116.25" customHeight="1">
      <c r="A33" s="23">
        <v>22</v>
      </c>
      <c r="B33" s="22" t="s">
        <v>159</v>
      </c>
      <c r="C33" s="56">
        <v>110081060</v>
      </c>
      <c r="D33" s="138"/>
      <c r="E33" s="108"/>
      <c r="F33" s="96">
        <f aca="true" t="shared" si="4" ref="F33:H36">F34</f>
        <v>28936</v>
      </c>
      <c r="G33" s="96">
        <f t="shared" si="4"/>
        <v>28368</v>
      </c>
      <c r="H33" s="96">
        <f t="shared" si="4"/>
        <v>28368</v>
      </c>
      <c r="J33" s="19"/>
    </row>
    <row r="34" spans="1:10" ht="79.5" customHeight="1">
      <c r="A34" s="23">
        <v>23</v>
      </c>
      <c r="B34" s="22" t="s">
        <v>33</v>
      </c>
      <c r="C34" s="56">
        <v>110081060</v>
      </c>
      <c r="D34" s="138">
        <v>100</v>
      </c>
      <c r="E34" s="108"/>
      <c r="F34" s="97">
        <f t="shared" si="4"/>
        <v>28936</v>
      </c>
      <c r="G34" s="97">
        <f t="shared" si="4"/>
        <v>28368</v>
      </c>
      <c r="H34" s="97">
        <f t="shared" si="4"/>
        <v>28368</v>
      </c>
      <c r="J34" s="19"/>
    </row>
    <row r="35" spans="1:10" ht="15.75" customHeight="1">
      <c r="A35" s="23">
        <v>24</v>
      </c>
      <c r="B35" s="22" t="s">
        <v>54</v>
      </c>
      <c r="C35" s="56">
        <v>110081060</v>
      </c>
      <c r="D35" s="138">
        <v>120</v>
      </c>
      <c r="E35" s="108"/>
      <c r="F35" s="97">
        <f t="shared" si="4"/>
        <v>28936</v>
      </c>
      <c r="G35" s="97">
        <f t="shared" si="4"/>
        <v>28368</v>
      </c>
      <c r="H35" s="97">
        <f t="shared" si="4"/>
        <v>28368</v>
      </c>
      <c r="J35" s="19"/>
    </row>
    <row r="36" spans="1:10" ht="15.75" customHeight="1">
      <c r="A36" s="23">
        <v>25</v>
      </c>
      <c r="B36" s="22" t="s">
        <v>186</v>
      </c>
      <c r="C36" s="56">
        <v>110081060</v>
      </c>
      <c r="D36" s="138">
        <v>120</v>
      </c>
      <c r="E36" s="108" t="s">
        <v>7</v>
      </c>
      <c r="F36" s="97">
        <f t="shared" si="4"/>
        <v>28936</v>
      </c>
      <c r="G36" s="97">
        <f t="shared" si="4"/>
        <v>28368</v>
      </c>
      <c r="H36" s="97">
        <f t="shared" si="4"/>
        <v>28368</v>
      </c>
      <c r="J36" s="19"/>
    </row>
    <row r="37" spans="1:10" ht="15.75" customHeight="1">
      <c r="A37" s="23">
        <v>26</v>
      </c>
      <c r="B37" s="22" t="s">
        <v>195</v>
      </c>
      <c r="C37" s="56">
        <v>110081060</v>
      </c>
      <c r="D37" s="138">
        <v>120</v>
      </c>
      <c r="E37" s="108" t="s">
        <v>194</v>
      </c>
      <c r="F37" s="107">
        <f>'прил 4 ведом'!G47</f>
        <v>28936</v>
      </c>
      <c r="G37" s="107">
        <f>'прил 4 ведом'!H47</f>
        <v>28368</v>
      </c>
      <c r="H37" s="107">
        <f>'прил 4 ведом'!I47</f>
        <v>28368</v>
      </c>
      <c r="J37" s="19"/>
    </row>
    <row r="38" spans="1:10" ht="41.25" customHeight="1">
      <c r="A38" s="23">
        <v>27</v>
      </c>
      <c r="B38" s="110" t="s">
        <v>136</v>
      </c>
      <c r="C38" s="111">
        <v>120000000</v>
      </c>
      <c r="D38" s="138"/>
      <c r="E38" s="108"/>
      <c r="F38" s="112">
        <f>F44+F49</f>
        <v>315400</v>
      </c>
      <c r="G38" s="112">
        <f>G44+G49</f>
        <v>323000</v>
      </c>
      <c r="H38" s="112">
        <f>H44+H49</f>
        <v>331800</v>
      </c>
      <c r="J38" s="19"/>
    </row>
    <row r="39" spans="1:10" ht="156.75" customHeight="1" hidden="1">
      <c r="A39" s="23">
        <v>28</v>
      </c>
      <c r="B39" s="144" t="s">
        <v>220</v>
      </c>
      <c r="C39" s="57">
        <v>120073930</v>
      </c>
      <c r="D39" s="138"/>
      <c r="E39" s="108"/>
      <c r="F39" s="97">
        <f aca="true" t="shared" si="5" ref="F39:H42">F40</f>
        <v>0</v>
      </c>
      <c r="G39" s="97">
        <f t="shared" si="5"/>
        <v>0</v>
      </c>
      <c r="H39" s="97">
        <f t="shared" si="5"/>
        <v>0</v>
      </c>
      <c r="J39" s="19"/>
    </row>
    <row r="40" spans="1:10" ht="39" customHeight="1" hidden="1">
      <c r="A40" s="23">
        <v>29</v>
      </c>
      <c r="B40" s="92" t="s">
        <v>221</v>
      </c>
      <c r="C40" s="57">
        <v>120073930</v>
      </c>
      <c r="D40" s="138"/>
      <c r="E40" s="108"/>
      <c r="F40" s="97">
        <f t="shared" si="5"/>
        <v>0</v>
      </c>
      <c r="G40" s="97">
        <f t="shared" si="5"/>
        <v>0</v>
      </c>
      <c r="H40" s="97">
        <f t="shared" si="5"/>
        <v>0</v>
      </c>
      <c r="J40" s="19"/>
    </row>
    <row r="41" spans="1:10" ht="39" customHeight="1" hidden="1">
      <c r="A41" s="23">
        <v>30</v>
      </c>
      <c r="B41" s="92" t="s">
        <v>222</v>
      </c>
      <c r="C41" s="57">
        <v>120073930</v>
      </c>
      <c r="D41" s="138"/>
      <c r="E41" s="108"/>
      <c r="F41" s="97">
        <f t="shared" si="5"/>
        <v>0</v>
      </c>
      <c r="G41" s="97">
        <f t="shared" si="5"/>
        <v>0</v>
      </c>
      <c r="H41" s="97">
        <f t="shared" si="5"/>
        <v>0</v>
      </c>
      <c r="J41" s="19"/>
    </row>
    <row r="42" spans="1:10" ht="20.25" customHeight="1" hidden="1">
      <c r="A42" s="23">
        <v>31</v>
      </c>
      <c r="B42" s="22" t="s">
        <v>74</v>
      </c>
      <c r="C42" s="57">
        <v>120073930</v>
      </c>
      <c r="D42" s="138">
        <v>240</v>
      </c>
      <c r="E42" s="108" t="s">
        <v>76</v>
      </c>
      <c r="F42" s="97">
        <f t="shared" si="5"/>
        <v>0</v>
      </c>
      <c r="G42" s="97">
        <f t="shared" si="5"/>
        <v>0</v>
      </c>
      <c r="H42" s="97">
        <f t="shared" si="5"/>
        <v>0</v>
      </c>
      <c r="J42" s="19"/>
    </row>
    <row r="43" spans="1:10" ht="18" customHeight="1" hidden="1">
      <c r="A43" s="23">
        <v>32</v>
      </c>
      <c r="B43" s="22" t="s">
        <v>63</v>
      </c>
      <c r="C43" s="57">
        <v>120073930</v>
      </c>
      <c r="D43" s="138">
        <v>240</v>
      </c>
      <c r="E43" s="108" t="s">
        <v>77</v>
      </c>
      <c r="F43" s="115">
        <v>0</v>
      </c>
      <c r="G43" s="115">
        <v>0</v>
      </c>
      <c r="H43" s="115">
        <v>0</v>
      </c>
      <c r="J43" s="19"/>
    </row>
    <row r="44" spans="1:10" ht="154.5" customHeight="1">
      <c r="A44" s="23">
        <v>34</v>
      </c>
      <c r="B44" s="22" t="s">
        <v>137</v>
      </c>
      <c r="C44" s="56">
        <v>120081090</v>
      </c>
      <c r="D44" s="138"/>
      <c r="E44" s="108" t="s">
        <v>77</v>
      </c>
      <c r="F44" s="97">
        <f aca="true" t="shared" si="6" ref="F44:H47">F45</f>
        <v>315400</v>
      </c>
      <c r="G44" s="97">
        <f t="shared" si="6"/>
        <v>323000</v>
      </c>
      <c r="H44" s="97">
        <f t="shared" si="6"/>
        <v>331800</v>
      </c>
      <c r="J44" s="19"/>
    </row>
    <row r="45" spans="1:10" ht="33" customHeight="1">
      <c r="A45" s="23">
        <v>35</v>
      </c>
      <c r="B45" s="29" t="s">
        <v>69</v>
      </c>
      <c r="C45" s="56">
        <v>120081090</v>
      </c>
      <c r="D45" s="138">
        <v>200</v>
      </c>
      <c r="E45" s="108" t="s">
        <v>77</v>
      </c>
      <c r="F45" s="97">
        <f t="shared" si="6"/>
        <v>315400</v>
      </c>
      <c r="G45" s="97">
        <f t="shared" si="6"/>
        <v>323000</v>
      </c>
      <c r="H45" s="97">
        <f t="shared" si="6"/>
        <v>331800</v>
      </c>
      <c r="J45" s="19"/>
    </row>
    <row r="46" spans="1:10" ht="41.25" customHeight="1">
      <c r="A46" s="23">
        <v>36</v>
      </c>
      <c r="B46" s="29" t="s">
        <v>71</v>
      </c>
      <c r="C46" s="56">
        <v>120081090</v>
      </c>
      <c r="D46" s="138">
        <v>240</v>
      </c>
      <c r="E46" s="108"/>
      <c r="F46" s="97">
        <f t="shared" si="6"/>
        <v>315400</v>
      </c>
      <c r="G46" s="97">
        <f t="shared" si="6"/>
        <v>323000</v>
      </c>
      <c r="H46" s="97">
        <f t="shared" si="6"/>
        <v>331800</v>
      </c>
      <c r="J46" s="19"/>
    </row>
    <row r="47" spans="1:10" ht="15.75" customHeight="1">
      <c r="A47" s="23">
        <v>37</v>
      </c>
      <c r="B47" s="22" t="s">
        <v>74</v>
      </c>
      <c r="C47" s="56">
        <v>120081090</v>
      </c>
      <c r="D47" s="138">
        <v>240</v>
      </c>
      <c r="E47" s="108" t="s">
        <v>76</v>
      </c>
      <c r="F47" s="97">
        <f t="shared" si="6"/>
        <v>315400</v>
      </c>
      <c r="G47" s="97">
        <f t="shared" si="6"/>
        <v>323000</v>
      </c>
      <c r="H47" s="97">
        <f t="shared" si="6"/>
        <v>331800</v>
      </c>
      <c r="J47" s="19"/>
    </row>
    <row r="48" spans="1:10" ht="15.75" customHeight="1">
      <c r="A48" s="23">
        <v>38</v>
      </c>
      <c r="B48" s="22" t="s">
        <v>63</v>
      </c>
      <c r="C48" s="56">
        <v>120081090</v>
      </c>
      <c r="D48" s="138">
        <v>240</v>
      </c>
      <c r="E48" s="108" t="s">
        <v>77</v>
      </c>
      <c r="F48" s="107">
        <f>'прил 4 ведом'!G79</f>
        <v>315400</v>
      </c>
      <c r="G48" s="107">
        <f>'прил 4 ведом'!H79</f>
        <v>323000</v>
      </c>
      <c r="H48" s="107">
        <f>'прил 4 ведом'!I79</f>
        <v>331800</v>
      </c>
      <c r="J48" s="19"/>
    </row>
    <row r="49" spans="1:10" ht="132.75" customHeight="1">
      <c r="A49" s="23">
        <v>39</v>
      </c>
      <c r="B49" s="76" t="s">
        <v>102</v>
      </c>
      <c r="C49" s="57">
        <v>120082120</v>
      </c>
      <c r="D49" s="138"/>
      <c r="E49" s="108"/>
      <c r="F49" s="97">
        <f>F50</f>
        <v>0</v>
      </c>
      <c r="G49" s="97">
        <v>0</v>
      </c>
      <c r="H49" s="97">
        <v>0</v>
      </c>
      <c r="J49" s="19"/>
    </row>
    <row r="50" spans="1:10" ht="28.5" customHeight="1">
      <c r="A50" s="23">
        <v>40</v>
      </c>
      <c r="B50" s="29" t="s">
        <v>69</v>
      </c>
      <c r="C50" s="57">
        <v>120082120</v>
      </c>
      <c r="D50" s="138">
        <v>200</v>
      </c>
      <c r="E50" s="108"/>
      <c r="F50" s="97">
        <f>F51</f>
        <v>0</v>
      </c>
      <c r="G50" s="97">
        <f>G51</f>
        <v>0</v>
      </c>
      <c r="H50" s="97">
        <f>H51</f>
        <v>0</v>
      </c>
      <c r="J50" s="19"/>
    </row>
    <row r="51" spans="1:10" ht="41.25" customHeight="1">
      <c r="A51" s="23">
        <v>41</v>
      </c>
      <c r="B51" s="29" t="s">
        <v>71</v>
      </c>
      <c r="C51" s="57">
        <v>120082120</v>
      </c>
      <c r="D51" s="138">
        <v>240</v>
      </c>
      <c r="E51" s="108"/>
      <c r="F51" s="107">
        <f>'прил 4 ведом'!G82</f>
        <v>0</v>
      </c>
      <c r="G51" s="107">
        <f>'прил 4 ведом'!H82</f>
        <v>0</v>
      </c>
      <c r="H51" s="107">
        <f>'прил 4 ведом'!I82</f>
        <v>0</v>
      </c>
      <c r="J51" s="19"/>
    </row>
    <row r="52" spans="1:10" ht="40.5" customHeight="1">
      <c r="A52" s="23">
        <v>42</v>
      </c>
      <c r="B52" s="110" t="s">
        <v>34</v>
      </c>
      <c r="C52" s="111">
        <v>130000000</v>
      </c>
      <c r="D52" s="108"/>
      <c r="E52" s="108"/>
      <c r="F52" s="112">
        <f aca="true" t="shared" si="7" ref="F52:H54">F53</f>
        <v>57081.4</v>
      </c>
      <c r="G52" s="112">
        <f t="shared" si="7"/>
        <v>59365</v>
      </c>
      <c r="H52" s="112">
        <f t="shared" si="7"/>
        <v>58740</v>
      </c>
      <c r="J52" s="19"/>
    </row>
    <row r="53" spans="1:10" ht="126.75" customHeight="1">
      <c r="A53" s="23">
        <v>43</v>
      </c>
      <c r="B53" s="22" t="s">
        <v>141</v>
      </c>
      <c r="C53" s="56">
        <v>130082020</v>
      </c>
      <c r="D53" s="108"/>
      <c r="E53" s="108"/>
      <c r="F53" s="98">
        <f t="shared" si="7"/>
        <v>57081.4</v>
      </c>
      <c r="G53" s="98">
        <f t="shared" si="7"/>
        <v>59365</v>
      </c>
      <c r="H53" s="98">
        <f t="shared" si="7"/>
        <v>58740</v>
      </c>
      <c r="J53" s="19"/>
    </row>
    <row r="54" spans="1:10" ht="30" customHeight="1">
      <c r="A54" s="23">
        <v>44</v>
      </c>
      <c r="B54" s="29" t="s">
        <v>69</v>
      </c>
      <c r="C54" s="57">
        <v>130082020</v>
      </c>
      <c r="D54" s="108" t="s">
        <v>70</v>
      </c>
      <c r="E54" s="108"/>
      <c r="F54" s="97">
        <f t="shared" si="7"/>
        <v>57081.4</v>
      </c>
      <c r="G54" s="97">
        <f t="shared" si="7"/>
        <v>59365</v>
      </c>
      <c r="H54" s="97">
        <f t="shared" si="7"/>
        <v>58740</v>
      </c>
      <c r="J54" s="19"/>
    </row>
    <row r="55" spans="1:10" ht="42.75" customHeight="1">
      <c r="A55" s="23">
        <v>45</v>
      </c>
      <c r="B55" s="29" t="s">
        <v>71</v>
      </c>
      <c r="C55" s="57">
        <v>130082020</v>
      </c>
      <c r="D55" s="108" t="s">
        <v>72</v>
      </c>
      <c r="E55" s="108"/>
      <c r="F55" s="97">
        <f>F56</f>
        <v>57081.4</v>
      </c>
      <c r="G55" s="97">
        <f>G56</f>
        <v>59365</v>
      </c>
      <c r="H55" s="97">
        <f>H56</f>
        <v>58740</v>
      </c>
      <c r="J55" s="19"/>
    </row>
    <row r="56" spans="1:10" ht="30" customHeight="1">
      <c r="A56" s="23">
        <v>46</v>
      </c>
      <c r="B56" s="22" t="s">
        <v>200</v>
      </c>
      <c r="C56" s="56"/>
      <c r="D56" s="138"/>
      <c r="E56" s="108" t="s">
        <v>1</v>
      </c>
      <c r="F56" s="97">
        <f>F57+F60+F63</f>
        <v>57081.4</v>
      </c>
      <c r="G56" s="97">
        <f>G57+G60+G63</f>
        <v>59365</v>
      </c>
      <c r="H56" s="97">
        <f>H57+H60+H63</f>
        <v>58740</v>
      </c>
      <c r="J56" s="19"/>
    </row>
    <row r="57" spans="1:10" ht="129.75" customHeight="1">
      <c r="A57" s="23">
        <v>47</v>
      </c>
      <c r="B57" s="22" t="s">
        <v>142</v>
      </c>
      <c r="C57" s="57" t="s">
        <v>248</v>
      </c>
      <c r="D57" s="138"/>
      <c r="E57" s="108" t="s">
        <v>245</v>
      </c>
      <c r="F57" s="97">
        <f aca="true" t="shared" si="8" ref="F57:H58">F58</f>
        <v>0</v>
      </c>
      <c r="G57" s="97">
        <f t="shared" si="8"/>
        <v>0</v>
      </c>
      <c r="H57" s="97">
        <f t="shared" si="8"/>
        <v>0</v>
      </c>
      <c r="J57" s="19"/>
    </row>
    <row r="58" spans="1:10" ht="27.75" customHeight="1">
      <c r="A58" s="23">
        <v>48</v>
      </c>
      <c r="B58" s="29" t="s">
        <v>69</v>
      </c>
      <c r="C58" s="57" t="s">
        <v>248</v>
      </c>
      <c r="D58" s="138">
        <v>200</v>
      </c>
      <c r="E58" s="108" t="s">
        <v>245</v>
      </c>
      <c r="F58" s="97">
        <f t="shared" si="8"/>
        <v>0</v>
      </c>
      <c r="G58" s="97">
        <f t="shared" si="8"/>
        <v>0</v>
      </c>
      <c r="H58" s="97">
        <f t="shared" si="8"/>
        <v>0</v>
      </c>
      <c r="J58" s="19"/>
    </row>
    <row r="59" spans="1:10" ht="41.25" customHeight="1">
      <c r="A59" s="23">
        <v>49</v>
      </c>
      <c r="B59" s="29" t="s">
        <v>71</v>
      </c>
      <c r="C59" s="57" t="s">
        <v>248</v>
      </c>
      <c r="D59" s="138">
        <v>240</v>
      </c>
      <c r="E59" s="108" t="s">
        <v>245</v>
      </c>
      <c r="F59" s="97">
        <f>'прил 4 ведом'!G63</f>
        <v>0</v>
      </c>
      <c r="G59" s="97">
        <f>'прил 4 ведом'!H63</f>
        <v>0</v>
      </c>
      <c r="H59" s="97">
        <f>'прил 4 ведом'!I63</f>
        <v>0</v>
      </c>
      <c r="J59" s="19"/>
    </row>
    <row r="60" spans="1:10" ht="130.5" customHeight="1">
      <c r="A60" s="23">
        <v>50</v>
      </c>
      <c r="B60" s="22" t="s">
        <v>247</v>
      </c>
      <c r="C60" s="57" t="s">
        <v>248</v>
      </c>
      <c r="D60" s="138"/>
      <c r="E60" s="108" t="s">
        <v>245</v>
      </c>
      <c r="F60" s="97">
        <f aca="true" t="shared" si="9" ref="F60:H61">F61</f>
        <v>0</v>
      </c>
      <c r="G60" s="97">
        <f t="shared" si="9"/>
        <v>0</v>
      </c>
      <c r="H60" s="97">
        <f t="shared" si="9"/>
        <v>0</v>
      </c>
      <c r="J60" s="19"/>
    </row>
    <row r="61" spans="1:10" ht="28.5" customHeight="1">
      <c r="A61" s="23">
        <v>51</v>
      </c>
      <c r="B61" s="29" t="s">
        <v>69</v>
      </c>
      <c r="C61" s="57" t="s">
        <v>248</v>
      </c>
      <c r="D61" s="138">
        <v>200</v>
      </c>
      <c r="E61" s="108" t="s">
        <v>245</v>
      </c>
      <c r="F61" s="97">
        <f t="shared" si="9"/>
        <v>0</v>
      </c>
      <c r="G61" s="97">
        <f t="shared" si="9"/>
        <v>0</v>
      </c>
      <c r="H61" s="97">
        <f t="shared" si="9"/>
        <v>0</v>
      </c>
      <c r="J61" s="19"/>
    </row>
    <row r="62" spans="1:10" ht="45" customHeight="1">
      <c r="A62" s="23">
        <v>52</v>
      </c>
      <c r="B62" s="29" t="s">
        <v>71</v>
      </c>
      <c r="C62" s="57" t="s">
        <v>248</v>
      </c>
      <c r="D62" s="138">
        <v>240</v>
      </c>
      <c r="E62" s="108" t="s">
        <v>245</v>
      </c>
      <c r="F62" s="97">
        <f>'прил 4 ведом'!G66</f>
        <v>0</v>
      </c>
      <c r="G62" s="97">
        <f>'прил 4 ведом'!H66</f>
        <v>0</v>
      </c>
      <c r="H62" s="97">
        <f>'прил 4 ведом'!I66</f>
        <v>0</v>
      </c>
      <c r="J62" s="19"/>
    </row>
    <row r="63" spans="1:10" ht="132" customHeight="1">
      <c r="A63" s="23">
        <v>53</v>
      </c>
      <c r="B63" s="22" t="s">
        <v>142</v>
      </c>
      <c r="C63" s="56">
        <v>130082020</v>
      </c>
      <c r="D63" s="138"/>
      <c r="E63" s="108" t="s">
        <v>2</v>
      </c>
      <c r="F63" s="97">
        <f aca="true" t="shared" si="10" ref="F63:H64">F64</f>
        <v>57081.4</v>
      </c>
      <c r="G63" s="97">
        <f t="shared" si="10"/>
        <v>59365</v>
      </c>
      <c r="H63" s="97">
        <f t="shared" si="10"/>
        <v>58740</v>
      </c>
      <c r="J63" s="19"/>
    </row>
    <row r="64" spans="1:10" ht="31.5" customHeight="1">
      <c r="A64" s="23">
        <v>54</v>
      </c>
      <c r="B64" s="29" t="s">
        <v>69</v>
      </c>
      <c r="C64" s="56">
        <v>130082020</v>
      </c>
      <c r="D64" s="138">
        <v>200</v>
      </c>
      <c r="E64" s="108" t="s">
        <v>2</v>
      </c>
      <c r="F64" s="97">
        <f t="shared" si="10"/>
        <v>57081.4</v>
      </c>
      <c r="G64" s="97">
        <f t="shared" si="10"/>
        <v>59365</v>
      </c>
      <c r="H64" s="97">
        <f t="shared" si="10"/>
        <v>58740</v>
      </c>
      <c r="J64" s="19"/>
    </row>
    <row r="65" spans="1:10" ht="39" customHeight="1">
      <c r="A65" s="23">
        <v>55</v>
      </c>
      <c r="B65" s="29" t="s">
        <v>71</v>
      </c>
      <c r="C65" s="56">
        <v>130082020</v>
      </c>
      <c r="D65" s="138">
        <v>240</v>
      </c>
      <c r="E65" s="108" t="s">
        <v>2</v>
      </c>
      <c r="F65" s="107">
        <f>'прил 4 ведом'!G72</f>
        <v>57081.4</v>
      </c>
      <c r="G65" s="107">
        <f>'прил 4 ведом'!H72</f>
        <v>59365</v>
      </c>
      <c r="H65" s="107">
        <f>'прил 4 ведом'!I72</f>
        <v>58740</v>
      </c>
      <c r="J65" s="19"/>
    </row>
    <row r="66" spans="1:8" ht="28.5" customHeight="1">
      <c r="A66" s="23">
        <v>56</v>
      </c>
      <c r="B66" s="110" t="s">
        <v>160</v>
      </c>
      <c r="C66" s="111">
        <v>1400000000</v>
      </c>
      <c r="D66" s="138"/>
      <c r="E66" s="108"/>
      <c r="F66" s="112">
        <f>F67+F72</f>
        <v>0</v>
      </c>
      <c r="G66" s="112">
        <f>G67+G72</f>
        <v>0</v>
      </c>
      <c r="H66" s="112">
        <f>H67+H72</f>
        <v>0</v>
      </c>
    </row>
    <row r="67" spans="1:8" ht="123" customHeight="1">
      <c r="A67" s="23">
        <v>57</v>
      </c>
      <c r="B67" s="22" t="s">
        <v>161</v>
      </c>
      <c r="C67" s="56" t="s">
        <v>101</v>
      </c>
      <c r="D67" s="138"/>
      <c r="E67" s="108"/>
      <c r="F67" s="97">
        <f>F68</f>
        <v>0</v>
      </c>
      <c r="G67" s="97">
        <f aca="true" t="shared" si="11" ref="G67:H70">G68</f>
        <v>0</v>
      </c>
      <c r="H67" s="97">
        <f t="shared" si="11"/>
        <v>0</v>
      </c>
    </row>
    <row r="68" spans="1:8" ht="28.5" customHeight="1">
      <c r="A68" s="23">
        <v>58</v>
      </c>
      <c r="B68" s="29" t="s">
        <v>69</v>
      </c>
      <c r="C68" s="56" t="s">
        <v>101</v>
      </c>
      <c r="D68" s="138">
        <v>200</v>
      </c>
      <c r="E68" s="108"/>
      <c r="F68" s="97">
        <f>F69</f>
        <v>0</v>
      </c>
      <c r="G68" s="97">
        <f t="shared" si="11"/>
        <v>0</v>
      </c>
      <c r="H68" s="97">
        <f t="shared" si="11"/>
        <v>0</v>
      </c>
    </row>
    <row r="69" spans="1:8" ht="39.75" customHeight="1">
      <c r="A69" s="23">
        <v>59</v>
      </c>
      <c r="B69" s="29" t="s">
        <v>71</v>
      </c>
      <c r="C69" s="56" t="s">
        <v>101</v>
      </c>
      <c r="D69" s="138">
        <v>240</v>
      </c>
      <c r="E69" s="108"/>
      <c r="F69" s="97">
        <f>F70</f>
        <v>0</v>
      </c>
      <c r="G69" s="97">
        <f t="shared" si="11"/>
        <v>0</v>
      </c>
      <c r="H69" s="97">
        <f t="shared" si="11"/>
        <v>0</v>
      </c>
    </row>
    <row r="70" spans="1:8" ht="15.75" customHeight="1">
      <c r="A70" s="23">
        <v>60</v>
      </c>
      <c r="B70" s="22" t="s">
        <v>151</v>
      </c>
      <c r="C70" s="56" t="s">
        <v>101</v>
      </c>
      <c r="D70" s="138">
        <v>240</v>
      </c>
      <c r="E70" s="108" t="s">
        <v>152</v>
      </c>
      <c r="F70" s="97">
        <f>F71</f>
        <v>0</v>
      </c>
      <c r="G70" s="97">
        <f t="shared" si="11"/>
        <v>0</v>
      </c>
      <c r="H70" s="97">
        <f t="shared" si="11"/>
        <v>0</v>
      </c>
    </row>
    <row r="71" spans="1:8" ht="15.75" customHeight="1">
      <c r="A71" s="23">
        <v>61</v>
      </c>
      <c r="B71" s="22" t="s">
        <v>153</v>
      </c>
      <c r="C71" s="56" t="s">
        <v>101</v>
      </c>
      <c r="D71" s="138">
        <v>240</v>
      </c>
      <c r="E71" s="108" t="s">
        <v>154</v>
      </c>
      <c r="F71" s="107">
        <v>0</v>
      </c>
      <c r="G71" s="107">
        <v>0</v>
      </c>
      <c r="H71" s="107">
        <v>0</v>
      </c>
    </row>
    <row r="72" spans="1:8" ht="141" customHeight="1">
      <c r="A72" s="23">
        <v>62</v>
      </c>
      <c r="B72" s="22" t="s">
        <v>164</v>
      </c>
      <c r="C72" s="56" t="s">
        <v>101</v>
      </c>
      <c r="D72" s="138"/>
      <c r="E72" s="108"/>
      <c r="F72" s="97">
        <f>F73</f>
        <v>0</v>
      </c>
      <c r="G72" s="97">
        <f aca="true" t="shared" si="12" ref="G72:H75">G73</f>
        <v>0</v>
      </c>
      <c r="H72" s="97">
        <f t="shared" si="12"/>
        <v>0</v>
      </c>
    </row>
    <row r="73" spans="1:8" ht="33.75" customHeight="1">
      <c r="A73" s="23">
        <v>63</v>
      </c>
      <c r="B73" s="29" t="s">
        <v>69</v>
      </c>
      <c r="C73" s="56" t="s">
        <v>101</v>
      </c>
      <c r="D73" s="138">
        <v>200</v>
      </c>
      <c r="E73" s="108"/>
      <c r="F73" s="97">
        <f>F74</f>
        <v>0</v>
      </c>
      <c r="G73" s="97">
        <f t="shared" si="12"/>
        <v>0</v>
      </c>
      <c r="H73" s="97">
        <f t="shared" si="12"/>
        <v>0</v>
      </c>
    </row>
    <row r="74" spans="1:8" ht="42" customHeight="1">
      <c r="A74" s="23">
        <v>64</v>
      </c>
      <c r="B74" s="29" t="s">
        <v>71</v>
      </c>
      <c r="C74" s="56" t="s">
        <v>101</v>
      </c>
      <c r="D74" s="138">
        <v>240</v>
      </c>
      <c r="E74" s="108"/>
      <c r="F74" s="97">
        <f>F75</f>
        <v>0</v>
      </c>
      <c r="G74" s="97">
        <f t="shared" si="12"/>
        <v>0</v>
      </c>
      <c r="H74" s="97">
        <f t="shared" si="12"/>
        <v>0</v>
      </c>
    </row>
    <row r="75" spans="1:8" ht="17.25" customHeight="1">
      <c r="A75" s="23">
        <v>65</v>
      </c>
      <c r="B75" s="22" t="s">
        <v>151</v>
      </c>
      <c r="C75" s="56" t="s">
        <v>101</v>
      </c>
      <c r="D75" s="138">
        <v>240</v>
      </c>
      <c r="E75" s="108" t="s">
        <v>152</v>
      </c>
      <c r="F75" s="97">
        <f>F76</f>
        <v>0</v>
      </c>
      <c r="G75" s="97">
        <f t="shared" si="12"/>
        <v>0</v>
      </c>
      <c r="H75" s="97">
        <f t="shared" si="12"/>
        <v>0</v>
      </c>
    </row>
    <row r="76" spans="1:8" ht="13.5" customHeight="1">
      <c r="A76" s="23">
        <v>66</v>
      </c>
      <c r="B76" s="22" t="s">
        <v>153</v>
      </c>
      <c r="C76" s="56" t="s">
        <v>101</v>
      </c>
      <c r="D76" s="138">
        <v>240</v>
      </c>
      <c r="E76" s="108" t="s">
        <v>154</v>
      </c>
      <c r="F76" s="107">
        <v>0</v>
      </c>
      <c r="G76" s="107">
        <v>0</v>
      </c>
      <c r="H76" s="107">
        <v>0</v>
      </c>
    </row>
    <row r="77" spans="1:8" ht="66" customHeight="1">
      <c r="A77" s="23">
        <v>67</v>
      </c>
      <c r="B77" s="110" t="s">
        <v>308</v>
      </c>
      <c r="C77" s="111">
        <v>140000000</v>
      </c>
      <c r="D77" s="108"/>
      <c r="E77" s="108"/>
      <c r="F77" s="112">
        <f>F78+F84</f>
        <v>1986128</v>
      </c>
      <c r="G77" s="112">
        <f>G78+G84</f>
        <v>1986128</v>
      </c>
      <c r="H77" s="112">
        <f>H78+H84</f>
        <v>1986128</v>
      </c>
    </row>
    <row r="78" spans="1:8" ht="25.5" customHeight="1" hidden="1">
      <c r="A78" s="23">
        <v>66</v>
      </c>
      <c r="B78" s="41" t="s">
        <v>223</v>
      </c>
      <c r="C78" s="60">
        <v>210000000</v>
      </c>
      <c r="D78" s="108"/>
      <c r="E78" s="108"/>
      <c r="F78" s="96">
        <f aca="true" t="shared" si="13" ref="F78:H82">F79</f>
        <v>0</v>
      </c>
      <c r="G78" s="96">
        <f t="shared" si="13"/>
        <v>0</v>
      </c>
      <c r="H78" s="96">
        <f t="shared" si="13"/>
        <v>0</v>
      </c>
    </row>
    <row r="79" spans="1:8" ht="78.75" customHeight="1" hidden="1">
      <c r="A79" s="23">
        <v>67</v>
      </c>
      <c r="B79" s="29" t="s">
        <v>224</v>
      </c>
      <c r="C79" s="57">
        <v>210082060</v>
      </c>
      <c r="D79" s="108"/>
      <c r="E79" s="108"/>
      <c r="F79" s="97">
        <f t="shared" si="13"/>
        <v>0</v>
      </c>
      <c r="G79" s="97">
        <f t="shared" si="13"/>
        <v>0</v>
      </c>
      <c r="H79" s="97">
        <f t="shared" si="13"/>
        <v>0</v>
      </c>
    </row>
    <row r="80" spans="1:8" ht="45" customHeight="1" hidden="1">
      <c r="A80" s="23">
        <v>68</v>
      </c>
      <c r="B80" s="29" t="s">
        <v>87</v>
      </c>
      <c r="C80" s="57">
        <f>C79</f>
        <v>210082060</v>
      </c>
      <c r="D80" s="108" t="s">
        <v>82</v>
      </c>
      <c r="E80" s="108"/>
      <c r="F80" s="97">
        <f t="shared" si="13"/>
        <v>0</v>
      </c>
      <c r="G80" s="97">
        <f t="shared" si="13"/>
        <v>0</v>
      </c>
      <c r="H80" s="97">
        <f t="shared" si="13"/>
        <v>0</v>
      </c>
    </row>
    <row r="81" spans="1:8" ht="18.75" customHeight="1" hidden="1">
      <c r="A81" s="23">
        <v>69</v>
      </c>
      <c r="B81" s="29" t="s">
        <v>88</v>
      </c>
      <c r="C81" s="57">
        <f>C80</f>
        <v>210082060</v>
      </c>
      <c r="D81" s="108" t="s">
        <v>81</v>
      </c>
      <c r="E81" s="108"/>
      <c r="F81" s="97">
        <f t="shared" si="13"/>
        <v>0</v>
      </c>
      <c r="G81" s="97">
        <f t="shared" si="13"/>
        <v>0</v>
      </c>
      <c r="H81" s="97">
        <f t="shared" si="13"/>
        <v>0</v>
      </c>
    </row>
    <row r="82" spans="1:8" ht="16.5" customHeight="1" hidden="1">
      <c r="A82" s="23">
        <v>70</v>
      </c>
      <c r="B82" s="29" t="s">
        <v>21</v>
      </c>
      <c r="C82" s="57">
        <f>C81</f>
        <v>210082060</v>
      </c>
      <c r="D82" s="108" t="s">
        <v>81</v>
      </c>
      <c r="E82" s="108" t="s">
        <v>12</v>
      </c>
      <c r="F82" s="97">
        <f t="shared" si="13"/>
        <v>0</v>
      </c>
      <c r="G82" s="97">
        <f t="shared" si="13"/>
        <v>0</v>
      </c>
      <c r="H82" s="97">
        <f t="shared" si="13"/>
        <v>0</v>
      </c>
    </row>
    <row r="83" spans="1:8" ht="16.5" customHeight="1" hidden="1">
      <c r="A83" s="23">
        <v>71</v>
      </c>
      <c r="B83" s="29" t="s">
        <v>5</v>
      </c>
      <c r="C83" s="57">
        <f>C82</f>
        <v>210082060</v>
      </c>
      <c r="D83" s="108" t="s">
        <v>81</v>
      </c>
      <c r="E83" s="108" t="s">
        <v>13</v>
      </c>
      <c r="F83" s="115">
        <v>0</v>
      </c>
      <c r="G83" s="115">
        <v>0</v>
      </c>
      <c r="H83" s="115">
        <f>G83</f>
        <v>0</v>
      </c>
    </row>
    <row r="84" spans="1:8" ht="38.25" customHeight="1">
      <c r="A84" s="23">
        <v>68</v>
      </c>
      <c r="B84" s="29" t="s">
        <v>309</v>
      </c>
      <c r="C84" s="57">
        <v>140000000</v>
      </c>
      <c r="D84" s="108"/>
      <c r="E84" s="108"/>
      <c r="F84" s="97">
        <f>F85+F90</f>
        <v>1986128</v>
      </c>
      <c r="G84" s="97">
        <f>G85+G90</f>
        <v>1986128</v>
      </c>
      <c r="H84" s="97">
        <f>H85+H90</f>
        <v>1986128</v>
      </c>
    </row>
    <row r="85" spans="1:8" ht="117" customHeight="1">
      <c r="A85" s="23">
        <v>69</v>
      </c>
      <c r="B85" s="29" t="s">
        <v>310</v>
      </c>
      <c r="C85" s="57">
        <v>140082060</v>
      </c>
      <c r="D85" s="108"/>
      <c r="E85" s="108"/>
      <c r="F85" s="97">
        <f>F86</f>
        <v>1937508</v>
      </c>
      <c r="G85" s="97">
        <f>G86</f>
        <v>1937508</v>
      </c>
      <c r="H85" s="97">
        <f>H86</f>
        <v>1937508</v>
      </c>
    </row>
    <row r="86" spans="1:8" ht="40.5" customHeight="1">
      <c r="A86" s="23">
        <v>70</v>
      </c>
      <c r="B86" s="29" t="s">
        <v>87</v>
      </c>
      <c r="C86" s="57">
        <f>C85</f>
        <v>140082060</v>
      </c>
      <c r="D86" s="108" t="s">
        <v>82</v>
      </c>
      <c r="E86" s="108"/>
      <c r="F86" s="97">
        <f>F87</f>
        <v>1937508</v>
      </c>
      <c r="G86" s="97">
        <f aca="true" t="shared" si="14" ref="G86:H88">G87</f>
        <v>1937508</v>
      </c>
      <c r="H86" s="97">
        <f t="shared" si="14"/>
        <v>1937508</v>
      </c>
    </row>
    <row r="87" spans="1:8" ht="16.5" customHeight="1">
      <c r="A87" s="23">
        <v>71</v>
      </c>
      <c r="B87" s="29" t="s">
        <v>88</v>
      </c>
      <c r="C87" s="57">
        <f>C86</f>
        <v>140082060</v>
      </c>
      <c r="D87" s="108" t="s">
        <v>81</v>
      </c>
      <c r="E87" s="108"/>
      <c r="F87" s="97">
        <f>F88</f>
        <v>1937508</v>
      </c>
      <c r="G87" s="97">
        <f t="shared" si="14"/>
        <v>1937508</v>
      </c>
      <c r="H87" s="97">
        <f t="shared" si="14"/>
        <v>1937508</v>
      </c>
    </row>
    <row r="88" spans="1:8" ht="16.5" customHeight="1">
      <c r="A88" s="23">
        <v>72</v>
      </c>
      <c r="B88" s="29" t="s">
        <v>21</v>
      </c>
      <c r="C88" s="57">
        <f>C87</f>
        <v>140082060</v>
      </c>
      <c r="D88" s="108" t="s">
        <v>81</v>
      </c>
      <c r="E88" s="108" t="s">
        <v>12</v>
      </c>
      <c r="F88" s="97">
        <f>F89</f>
        <v>1937508</v>
      </c>
      <c r="G88" s="97">
        <f t="shared" si="14"/>
        <v>1937508</v>
      </c>
      <c r="H88" s="97">
        <f t="shared" si="14"/>
        <v>1937508</v>
      </c>
    </row>
    <row r="89" spans="1:8" ht="16.5" customHeight="1">
      <c r="A89" s="23">
        <v>73</v>
      </c>
      <c r="B89" s="29" t="s">
        <v>5</v>
      </c>
      <c r="C89" s="57">
        <f>C88</f>
        <v>140082060</v>
      </c>
      <c r="D89" s="108" t="s">
        <v>81</v>
      </c>
      <c r="E89" s="108" t="s">
        <v>13</v>
      </c>
      <c r="F89" s="107">
        <f>'прил 4 ведом'!G106</f>
        <v>1937508</v>
      </c>
      <c r="G89" s="107">
        <f>'прил 4 ведом'!H106</f>
        <v>1937508</v>
      </c>
      <c r="H89" s="107">
        <f>'прил 4 ведом'!I106</f>
        <v>1937508</v>
      </c>
    </row>
    <row r="90" spans="1:8" ht="29.25" customHeight="1">
      <c r="A90" s="23">
        <v>74</v>
      </c>
      <c r="B90" s="29" t="s">
        <v>69</v>
      </c>
      <c r="C90" s="57">
        <f>C91</f>
        <v>140080790</v>
      </c>
      <c r="D90" s="108" t="s">
        <v>72</v>
      </c>
      <c r="E90" s="108"/>
      <c r="F90" s="97">
        <f aca="true" t="shared" si="15" ref="F90:H92">F91</f>
        <v>48620</v>
      </c>
      <c r="G90" s="97">
        <f t="shared" si="15"/>
        <v>48620</v>
      </c>
      <c r="H90" s="97">
        <f t="shared" si="15"/>
        <v>48620</v>
      </c>
    </row>
    <row r="91" spans="1:8" ht="41.25" customHeight="1">
      <c r="A91" s="23">
        <v>75</v>
      </c>
      <c r="B91" s="29" t="s">
        <v>71</v>
      </c>
      <c r="C91" s="57">
        <f>C92</f>
        <v>140080790</v>
      </c>
      <c r="D91" s="108" t="s">
        <v>72</v>
      </c>
      <c r="E91" s="108"/>
      <c r="F91" s="97">
        <f t="shared" si="15"/>
        <v>48620</v>
      </c>
      <c r="G91" s="97">
        <f t="shared" si="15"/>
        <v>48620</v>
      </c>
      <c r="H91" s="97">
        <f t="shared" si="15"/>
        <v>48620</v>
      </c>
    </row>
    <row r="92" spans="1:8" ht="16.5" customHeight="1">
      <c r="A92" s="23">
        <v>76</v>
      </c>
      <c r="B92" s="29" t="s">
        <v>78</v>
      </c>
      <c r="C92" s="57">
        <f>C93</f>
        <v>140080790</v>
      </c>
      <c r="D92" s="108" t="s">
        <v>72</v>
      </c>
      <c r="E92" s="108" t="s">
        <v>204</v>
      </c>
      <c r="F92" s="97">
        <f t="shared" si="15"/>
        <v>48620</v>
      </c>
      <c r="G92" s="97">
        <f t="shared" si="15"/>
        <v>48620</v>
      </c>
      <c r="H92" s="97">
        <f t="shared" si="15"/>
        <v>48620</v>
      </c>
    </row>
    <row r="93" spans="1:8" ht="16.5" customHeight="1">
      <c r="A93" s="23">
        <v>77</v>
      </c>
      <c r="B93" s="29" t="s">
        <v>79</v>
      </c>
      <c r="C93" s="57">
        <v>140080790</v>
      </c>
      <c r="D93" s="108" t="s">
        <v>72</v>
      </c>
      <c r="E93" s="108" t="s">
        <v>305</v>
      </c>
      <c r="F93" s="107">
        <f>'прил 4 ведом'!G120</f>
        <v>48620</v>
      </c>
      <c r="G93" s="107">
        <f>'прил 4 ведом'!H120</f>
        <v>48620</v>
      </c>
      <c r="H93" s="107">
        <f>'прил 4 ведом'!I120</f>
        <v>48620</v>
      </c>
    </row>
    <row r="94" spans="1:8" ht="28.5" customHeight="1">
      <c r="A94" s="23">
        <v>78</v>
      </c>
      <c r="B94" s="110" t="s">
        <v>55</v>
      </c>
      <c r="C94" s="111">
        <v>8100000000</v>
      </c>
      <c r="D94" s="138"/>
      <c r="E94" s="108"/>
      <c r="F94" s="112">
        <f>F95</f>
        <v>4065352.6</v>
      </c>
      <c r="G94" s="112">
        <f>G95</f>
        <v>4225142</v>
      </c>
      <c r="H94" s="112">
        <f>H95</f>
        <v>4092287</v>
      </c>
    </row>
    <row r="95" spans="1:8" ht="30.75" customHeight="1">
      <c r="A95" s="23">
        <v>79</v>
      </c>
      <c r="B95" s="26" t="s">
        <v>59</v>
      </c>
      <c r="C95" s="56">
        <v>8110000000</v>
      </c>
      <c r="D95" s="138"/>
      <c r="E95" s="108"/>
      <c r="F95" s="98">
        <f>F96+F105+F110+F115</f>
        <v>4065352.6</v>
      </c>
      <c r="G95" s="98">
        <f>G96+G105+G110+G115</f>
        <v>4225142</v>
      </c>
      <c r="H95" s="98">
        <f>H96+H105+H110+H115</f>
        <v>4092287</v>
      </c>
    </row>
    <row r="96" spans="1:8" ht="90" customHeight="1">
      <c r="A96" s="23">
        <v>80</v>
      </c>
      <c r="B96" s="22" t="s">
        <v>30</v>
      </c>
      <c r="C96" s="56">
        <v>8110051180</v>
      </c>
      <c r="D96" s="108"/>
      <c r="E96" s="108"/>
      <c r="F96" s="99">
        <f>F97+F101</f>
        <v>140920</v>
      </c>
      <c r="G96" s="99">
        <f>G97+G101</f>
        <v>148400</v>
      </c>
      <c r="H96" s="99">
        <f>H97+H101</f>
        <v>0</v>
      </c>
    </row>
    <row r="97" spans="1:8" ht="30.75" customHeight="1">
      <c r="A97" s="23">
        <v>81</v>
      </c>
      <c r="B97" s="26" t="s">
        <v>345</v>
      </c>
      <c r="C97" s="56">
        <v>8110051180</v>
      </c>
      <c r="D97" s="108" t="s">
        <v>120</v>
      </c>
      <c r="E97" s="108"/>
      <c r="F97" s="98">
        <f aca="true" t="shared" si="16" ref="F97:H99">F98</f>
        <v>136167</v>
      </c>
      <c r="G97" s="98">
        <f t="shared" si="16"/>
        <v>136167</v>
      </c>
      <c r="H97" s="98">
        <f t="shared" si="16"/>
        <v>0</v>
      </c>
    </row>
    <row r="98" spans="1:8" ht="30.75" customHeight="1">
      <c r="A98" s="23">
        <v>82</v>
      </c>
      <c r="B98" s="26" t="s">
        <v>54</v>
      </c>
      <c r="C98" s="58">
        <v>8110051180</v>
      </c>
      <c r="D98" s="108" t="s">
        <v>68</v>
      </c>
      <c r="E98" s="108"/>
      <c r="F98" s="98">
        <f t="shared" si="16"/>
        <v>136167</v>
      </c>
      <c r="G98" s="98">
        <f t="shared" si="16"/>
        <v>136167</v>
      </c>
      <c r="H98" s="98">
        <f t="shared" si="16"/>
        <v>0</v>
      </c>
    </row>
    <row r="99" spans="1:8" ht="18" customHeight="1">
      <c r="A99" s="23">
        <v>83</v>
      </c>
      <c r="B99" s="22" t="s">
        <v>196</v>
      </c>
      <c r="C99" s="58">
        <v>8110051180</v>
      </c>
      <c r="D99" s="108" t="s">
        <v>68</v>
      </c>
      <c r="E99" s="108" t="s">
        <v>198</v>
      </c>
      <c r="F99" s="98">
        <f t="shared" si="16"/>
        <v>136167</v>
      </c>
      <c r="G99" s="98">
        <f t="shared" si="16"/>
        <v>136167</v>
      </c>
      <c r="H99" s="98">
        <f t="shared" si="16"/>
        <v>0</v>
      </c>
    </row>
    <row r="100" spans="1:8" ht="18.75" customHeight="1">
      <c r="A100" s="23">
        <v>84</v>
      </c>
      <c r="B100" s="22" t="s">
        <v>197</v>
      </c>
      <c r="C100" s="58">
        <v>8110051180</v>
      </c>
      <c r="D100" s="108" t="s">
        <v>68</v>
      </c>
      <c r="E100" s="108" t="s">
        <v>199</v>
      </c>
      <c r="F100" s="107">
        <f>'прил 4 ведом'!G54</f>
        <v>136167</v>
      </c>
      <c r="G100" s="107">
        <f>'прил 4 ведом'!H54</f>
        <v>136167</v>
      </c>
      <c r="H100" s="107">
        <f>'прил 4 ведом'!I54</f>
        <v>0</v>
      </c>
    </row>
    <row r="101" spans="1:8" ht="30.75" customHeight="1">
      <c r="A101" s="23">
        <v>85</v>
      </c>
      <c r="B101" s="26" t="s">
        <v>69</v>
      </c>
      <c r="C101" s="58">
        <v>8110051180</v>
      </c>
      <c r="D101" s="108" t="s">
        <v>70</v>
      </c>
      <c r="E101" s="108"/>
      <c r="F101" s="98">
        <f aca="true" t="shared" si="17" ref="F101:H103">F102</f>
        <v>4753</v>
      </c>
      <c r="G101" s="98">
        <f t="shared" si="17"/>
        <v>12233</v>
      </c>
      <c r="H101" s="98">
        <f t="shared" si="17"/>
        <v>0</v>
      </c>
    </row>
    <row r="102" spans="1:8" ht="30.75" customHeight="1">
      <c r="A102" s="23">
        <v>86</v>
      </c>
      <c r="B102" s="26" t="s">
        <v>71</v>
      </c>
      <c r="C102" s="58">
        <v>8110051180</v>
      </c>
      <c r="D102" s="108" t="s">
        <v>72</v>
      </c>
      <c r="E102" s="108"/>
      <c r="F102" s="98">
        <f t="shared" si="17"/>
        <v>4753</v>
      </c>
      <c r="G102" s="98">
        <f t="shared" si="17"/>
        <v>12233</v>
      </c>
      <c r="H102" s="98">
        <f t="shared" si="17"/>
        <v>0</v>
      </c>
    </row>
    <row r="103" spans="1:8" ht="16.5" customHeight="1">
      <c r="A103" s="23">
        <v>87</v>
      </c>
      <c r="B103" s="22" t="s">
        <v>196</v>
      </c>
      <c r="C103" s="58">
        <v>8110051180</v>
      </c>
      <c r="D103" s="108" t="s">
        <v>72</v>
      </c>
      <c r="E103" s="108" t="s">
        <v>198</v>
      </c>
      <c r="F103" s="98">
        <f t="shared" si="17"/>
        <v>4753</v>
      </c>
      <c r="G103" s="98">
        <f t="shared" si="17"/>
        <v>12233</v>
      </c>
      <c r="H103" s="98">
        <f t="shared" si="17"/>
        <v>0</v>
      </c>
    </row>
    <row r="104" spans="1:8" ht="30" customHeight="1">
      <c r="A104" s="23">
        <v>88</v>
      </c>
      <c r="B104" s="22" t="s">
        <v>197</v>
      </c>
      <c r="C104" s="58">
        <v>8110051180</v>
      </c>
      <c r="D104" s="108" t="s">
        <v>72</v>
      </c>
      <c r="E104" s="108" t="s">
        <v>199</v>
      </c>
      <c r="F104" s="107">
        <f>'прил 4 ведом'!G56</f>
        <v>4753</v>
      </c>
      <c r="G104" s="107">
        <f>'прил 4 ведом'!H56</f>
        <v>12233</v>
      </c>
      <c r="H104" s="107">
        <f>'прил 4 ведом'!I56</f>
        <v>0</v>
      </c>
    </row>
    <row r="105" spans="1:8" ht="102" customHeight="1">
      <c r="A105" s="23">
        <v>89</v>
      </c>
      <c r="B105" s="110" t="s">
        <v>60</v>
      </c>
      <c r="C105" s="111">
        <v>8110075140</v>
      </c>
      <c r="D105" s="108"/>
      <c r="E105" s="108"/>
      <c r="F105" s="112">
        <f aca="true" t="shared" si="18" ref="F105:H108">F106</f>
        <v>7262</v>
      </c>
      <c r="G105" s="112">
        <f t="shared" si="18"/>
        <v>7262</v>
      </c>
      <c r="H105" s="112">
        <f t="shared" si="18"/>
        <v>7262</v>
      </c>
    </row>
    <row r="106" spans="1:8" ht="32.25" customHeight="1">
      <c r="A106" s="23">
        <v>90</v>
      </c>
      <c r="B106" s="29" t="s">
        <v>69</v>
      </c>
      <c r="C106" s="57">
        <v>8110075140</v>
      </c>
      <c r="D106" s="108" t="s">
        <v>70</v>
      </c>
      <c r="E106" s="108"/>
      <c r="F106" s="97">
        <f t="shared" si="18"/>
        <v>7262</v>
      </c>
      <c r="G106" s="97">
        <f t="shared" si="18"/>
        <v>7262</v>
      </c>
      <c r="H106" s="97">
        <f t="shared" si="18"/>
        <v>7262</v>
      </c>
    </row>
    <row r="107" spans="1:8" ht="39" customHeight="1">
      <c r="A107" s="23">
        <v>91</v>
      </c>
      <c r="B107" s="29" t="s">
        <v>71</v>
      </c>
      <c r="C107" s="57">
        <v>8110075140</v>
      </c>
      <c r="D107" s="108" t="s">
        <v>72</v>
      </c>
      <c r="E107" s="108"/>
      <c r="F107" s="97">
        <f t="shared" si="18"/>
        <v>7262</v>
      </c>
      <c r="G107" s="97">
        <f t="shared" si="18"/>
        <v>7262</v>
      </c>
      <c r="H107" s="97">
        <f t="shared" si="18"/>
        <v>7262</v>
      </c>
    </row>
    <row r="108" spans="1:8" ht="16.5" customHeight="1">
      <c r="A108" s="23">
        <v>92</v>
      </c>
      <c r="B108" s="22" t="s">
        <v>186</v>
      </c>
      <c r="C108" s="57">
        <v>8110075140</v>
      </c>
      <c r="D108" s="108" t="s">
        <v>72</v>
      </c>
      <c r="E108" s="108" t="s">
        <v>7</v>
      </c>
      <c r="F108" s="97">
        <f t="shared" si="18"/>
        <v>7262</v>
      </c>
      <c r="G108" s="97">
        <f t="shared" si="18"/>
        <v>7262</v>
      </c>
      <c r="H108" s="97">
        <f t="shared" si="18"/>
        <v>7262</v>
      </c>
    </row>
    <row r="109" spans="1:8" ht="20.25" customHeight="1">
      <c r="A109" s="23">
        <v>93</v>
      </c>
      <c r="B109" s="22" t="s">
        <v>195</v>
      </c>
      <c r="C109" s="57">
        <v>8110075140</v>
      </c>
      <c r="D109" s="108" t="s">
        <v>72</v>
      </c>
      <c r="E109" s="108" t="s">
        <v>194</v>
      </c>
      <c r="F109" s="107">
        <f>'прил 4 ведом'!G37</f>
        <v>7262</v>
      </c>
      <c r="G109" s="107">
        <f>'прил 4 ведом'!H37</f>
        <v>7262</v>
      </c>
      <c r="H109" s="107">
        <f>'прил 4 ведом'!I37</f>
        <v>7262</v>
      </c>
    </row>
    <row r="110" spans="1:8" ht="80.25" customHeight="1">
      <c r="A110" s="23">
        <v>94</v>
      </c>
      <c r="B110" s="139" t="s">
        <v>168</v>
      </c>
      <c r="C110" s="109">
        <v>8110080050</v>
      </c>
      <c r="D110" s="108"/>
      <c r="E110" s="108"/>
      <c r="F110" s="112">
        <f aca="true" t="shared" si="19" ref="F110:H113">F111</f>
        <v>1000</v>
      </c>
      <c r="G110" s="112">
        <f t="shared" si="19"/>
        <v>1000</v>
      </c>
      <c r="H110" s="112">
        <f t="shared" si="19"/>
        <v>1000</v>
      </c>
    </row>
    <row r="111" spans="1:8" ht="16.5" customHeight="1">
      <c r="A111" s="23">
        <v>95</v>
      </c>
      <c r="B111" s="22" t="s">
        <v>57</v>
      </c>
      <c r="C111" s="56">
        <v>8110080050</v>
      </c>
      <c r="D111" s="108" t="s">
        <v>58</v>
      </c>
      <c r="E111" s="108"/>
      <c r="F111" s="97">
        <f t="shared" si="19"/>
        <v>1000</v>
      </c>
      <c r="G111" s="97">
        <f t="shared" si="19"/>
        <v>1000</v>
      </c>
      <c r="H111" s="97">
        <f t="shared" si="19"/>
        <v>1000</v>
      </c>
    </row>
    <row r="112" spans="1:8" ht="18" customHeight="1">
      <c r="A112" s="23">
        <v>96</v>
      </c>
      <c r="B112" s="22" t="s">
        <v>119</v>
      </c>
      <c r="C112" s="56">
        <v>8110080050</v>
      </c>
      <c r="D112" s="108" t="s">
        <v>118</v>
      </c>
      <c r="E112" s="108"/>
      <c r="F112" s="94">
        <f t="shared" si="19"/>
        <v>1000</v>
      </c>
      <c r="G112" s="94">
        <f t="shared" si="19"/>
        <v>1000</v>
      </c>
      <c r="H112" s="94">
        <f t="shared" si="19"/>
        <v>1000</v>
      </c>
    </row>
    <row r="113" spans="1:8" ht="16.5" customHeight="1">
      <c r="A113" s="23">
        <v>97</v>
      </c>
      <c r="B113" s="22" t="s">
        <v>186</v>
      </c>
      <c r="C113" s="56">
        <v>8110080050</v>
      </c>
      <c r="D113" s="108" t="s">
        <v>118</v>
      </c>
      <c r="E113" s="108" t="s">
        <v>7</v>
      </c>
      <c r="F113" s="94">
        <f t="shared" si="19"/>
        <v>1000</v>
      </c>
      <c r="G113" s="94">
        <f t="shared" si="19"/>
        <v>1000</v>
      </c>
      <c r="H113" s="94">
        <f t="shared" si="19"/>
        <v>1000</v>
      </c>
    </row>
    <row r="114" spans="1:8" ht="17.25" customHeight="1">
      <c r="A114" s="23">
        <v>98</v>
      </c>
      <c r="B114" s="22" t="s">
        <v>119</v>
      </c>
      <c r="C114" s="56">
        <v>8110080050</v>
      </c>
      <c r="D114" s="138">
        <v>870</v>
      </c>
      <c r="E114" s="108" t="s">
        <v>19</v>
      </c>
      <c r="F114" s="94">
        <v>1000</v>
      </c>
      <c r="G114" s="94">
        <v>1000</v>
      </c>
      <c r="H114" s="94">
        <v>1000</v>
      </c>
    </row>
    <row r="115" spans="1:8" ht="71.25" customHeight="1">
      <c r="A115" s="23">
        <v>99</v>
      </c>
      <c r="B115" s="110" t="s">
        <v>56</v>
      </c>
      <c r="C115" s="111">
        <v>8110080210</v>
      </c>
      <c r="D115" s="138"/>
      <c r="E115" s="108"/>
      <c r="F115" s="112">
        <f>F116+F120+F124</f>
        <v>3916170.6</v>
      </c>
      <c r="G115" s="112">
        <f>G116+G120+G124</f>
        <v>4068480</v>
      </c>
      <c r="H115" s="112">
        <f>H116+H120+H124</f>
        <v>4084025</v>
      </c>
    </row>
    <row r="116" spans="1:8" ht="80.25" customHeight="1">
      <c r="A116" s="23">
        <v>100</v>
      </c>
      <c r="B116" s="26" t="s">
        <v>345</v>
      </c>
      <c r="C116" s="56">
        <v>8110080210</v>
      </c>
      <c r="D116" s="138">
        <v>100</v>
      </c>
      <c r="E116" s="108"/>
      <c r="F116" s="94">
        <f aca="true" t="shared" si="20" ref="F116:H118">F117</f>
        <v>3702821</v>
      </c>
      <c r="G116" s="94">
        <f t="shared" si="20"/>
        <v>3678127</v>
      </c>
      <c r="H116" s="94">
        <f t="shared" si="20"/>
        <v>3678127</v>
      </c>
    </row>
    <row r="117" spans="1:8" ht="40.5" customHeight="1">
      <c r="A117" s="23">
        <v>101</v>
      </c>
      <c r="B117" s="29" t="s">
        <v>54</v>
      </c>
      <c r="C117" s="57">
        <v>8110080210</v>
      </c>
      <c r="D117" s="138">
        <v>120</v>
      </c>
      <c r="E117" s="108"/>
      <c r="F117" s="97">
        <f>F118</f>
        <v>3702821</v>
      </c>
      <c r="G117" s="97">
        <f>G118</f>
        <v>3678127</v>
      </c>
      <c r="H117" s="97">
        <f>H118</f>
        <v>3678127</v>
      </c>
    </row>
    <row r="118" spans="1:8" ht="14.25" customHeight="1">
      <c r="A118" s="23">
        <v>102</v>
      </c>
      <c r="B118" s="22" t="s">
        <v>186</v>
      </c>
      <c r="C118" s="57">
        <v>8110080210</v>
      </c>
      <c r="D118" s="138">
        <v>120</v>
      </c>
      <c r="E118" s="108" t="s">
        <v>7</v>
      </c>
      <c r="F118" s="97">
        <f t="shared" si="20"/>
        <v>3702821</v>
      </c>
      <c r="G118" s="97">
        <f>G119</f>
        <v>3678127</v>
      </c>
      <c r="H118" s="97">
        <f>H119</f>
        <v>3678127</v>
      </c>
    </row>
    <row r="119" spans="1:8" ht="78" customHeight="1">
      <c r="A119" s="23">
        <v>103</v>
      </c>
      <c r="B119" s="26" t="s">
        <v>188</v>
      </c>
      <c r="C119" s="57">
        <v>8110080210</v>
      </c>
      <c r="D119" s="138">
        <v>120</v>
      </c>
      <c r="E119" s="108" t="s">
        <v>9</v>
      </c>
      <c r="F119" s="107">
        <f>'прил 4 ведом'!G25</f>
        <v>3702821</v>
      </c>
      <c r="G119" s="107">
        <f>'прил 4 ведом'!H25</f>
        <v>3678127</v>
      </c>
      <c r="H119" s="107">
        <f>'прил 4 ведом'!I25</f>
        <v>3678127</v>
      </c>
    </row>
    <row r="120" spans="1:8" ht="29.25" customHeight="1">
      <c r="A120" s="23">
        <v>104</v>
      </c>
      <c r="B120" s="29" t="s">
        <v>69</v>
      </c>
      <c r="C120" s="57">
        <v>8110080210</v>
      </c>
      <c r="D120" s="138">
        <v>200</v>
      </c>
      <c r="E120" s="108"/>
      <c r="F120" s="97">
        <f aca="true" t="shared" si="21" ref="F120:H122">F121</f>
        <v>178849.6</v>
      </c>
      <c r="G120" s="97">
        <f t="shared" si="21"/>
        <v>388853</v>
      </c>
      <c r="H120" s="97">
        <f t="shared" si="21"/>
        <v>404398</v>
      </c>
    </row>
    <row r="121" spans="1:8" ht="38.25">
      <c r="A121" s="23">
        <v>105</v>
      </c>
      <c r="B121" s="29" t="s">
        <v>71</v>
      </c>
      <c r="C121" s="57">
        <v>8110080210</v>
      </c>
      <c r="D121" s="138">
        <v>240</v>
      </c>
      <c r="E121" s="108"/>
      <c r="F121" s="97">
        <f t="shared" si="21"/>
        <v>178849.6</v>
      </c>
      <c r="G121" s="97">
        <f t="shared" si="21"/>
        <v>388853</v>
      </c>
      <c r="H121" s="97">
        <f t="shared" si="21"/>
        <v>404398</v>
      </c>
    </row>
    <row r="122" spans="1:8" ht="12.75">
      <c r="A122" s="23">
        <v>106</v>
      </c>
      <c r="B122" s="22" t="s">
        <v>186</v>
      </c>
      <c r="C122" s="57">
        <v>8110080210</v>
      </c>
      <c r="D122" s="138">
        <v>240</v>
      </c>
      <c r="E122" s="108" t="s">
        <v>7</v>
      </c>
      <c r="F122" s="100">
        <f t="shared" si="21"/>
        <v>178849.6</v>
      </c>
      <c r="G122" s="100">
        <f t="shared" si="21"/>
        <v>388853</v>
      </c>
      <c r="H122" s="100">
        <f t="shared" si="21"/>
        <v>404398</v>
      </c>
    </row>
    <row r="123" spans="1:8" ht="78.75" customHeight="1">
      <c r="A123" s="23">
        <v>107</v>
      </c>
      <c r="B123" s="26" t="s">
        <v>188</v>
      </c>
      <c r="C123" s="57">
        <v>8110080210</v>
      </c>
      <c r="D123" s="138">
        <v>240</v>
      </c>
      <c r="E123" s="108" t="s">
        <v>9</v>
      </c>
      <c r="F123" s="107">
        <f>'прил 4 ведом'!G27</f>
        <v>178849.6</v>
      </c>
      <c r="G123" s="107">
        <f>'прил 4 ведом'!H27</f>
        <v>388853</v>
      </c>
      <c r="H123" s="107">
        <f>'прил 4 ведом'!I27</f>
        <v>404398</v>
      </c>
    </row>
    <row r="124" spans="1:8" ht="12.75">
      <c r="A124" s="23">
        <v>108</v>
      </c>
      <c r="B124" s="29" t="s">
        <v>57</v>
      </c>
      <c r="C124" s="57">
        <v>8110080210</v>
      </c>
      <c r="D124" s="138">
        <v>800</v>
      </c>
      <c r="E124" s="108"/>
      <c r="F124" s="97">
        <f aca="true" t="shared" si="22" ref="F124:H125">F125</f>
        <v>34500</v>
      </c>
      <c r="G124" s="97">
        <f t="shared" si="22"/>
        <v>1500</v>
      </c>
      <c r="H124" s="97">
        <f t="shared" si="22"/>
        <v>1500</v>
      </c>
    </row>
    <row r="125" spans="1:8" ht="15.75" customHeight="1">
      <c r="A125" s="23">
        <v>109</v>
      </c>
      <c r="B125" s="29" t="s">
        <v>121</v>
      </c>
      <c r="C125" s="57">
        <v>8110080210</v>
      </c>
      <c r="D125" s="138">
        <v>850</v>
      </c>
      <c r="E125" s="108"/>
      <c r="F125" s="97">
        <f t="shared" si="22"/>
        <v>34500</v>
      </c>
      <c r="G125" s="97">
        <f t="shared" si="22"/>
        <v>1500</v>
      </c>
      <c r="H125" s="97">
        <f t="shared" si="22"/>
        <v>1500</v>
      </c>
    </row>
    <row r="126" spans="1:8" ht="12.75">
      <c r="A126" s="23">
        <v>110</v>
      </c>
      <c r="B126" s="22" t="s">
        <v>186</v>
      </c>
      <c r="C126" s="57">
        <v>8110080210</v>
      </c>
      <c r="D126" s="138">
        <v>850</v>
      </c>
      <c r="E126" s="108" t="s">
        <v>7</v>
      </c>
      <c r="F126" s="97">
        <f>F127</f>
        <v>34500</v>
      </c>
      <c r="G126" s="97">
        <f>G127</f>
        <v>1500</v>
      </c>
      <c r="H126" s="97">
        <f>H127</f>
        <v>1500</v>
      </c>
    </row>
    <row r="127" spans="1:8" ht="81" customHeight="1">
      <c r="A127" s="23">
        <v>111</v>
      </c>
      <c r="B127" s="26" t="s">
        <v>188</v>
      </c>
      <c r="C127" s="57">
        <v>8110080210</v>
      </c>
      <c r="D127" s="138">
        <v>850</v>
      </c>
      <c r="E127" s="108" t="s">
        <v>9</v>
      </c>
      <c r="F127" s="107">
        <v>34500</v>
      </c>
      <c r="G127" s="107">
        <v>1500</v>
      </c>
      <c r="H127" s="107">
        <v>1500</v>
      </c>
    </row>
    <row r="128" spans="1:8" ht="97.5" customHeight="1" hidden="1">
      <c r="A128" s="23">
        <v>116</v>
      </c>
      <c r="B128" s="26" t="s">
        <v>61</v>
      </c>
      <c r="C128" s="57">
        <v>8110080850</v>
      </c>
      <c r="D128" s="113"/>
      <c r="E128" s="114"/>
      <c r="F128" s="96">
        <f aca="true" t="shared" si="23" ref="F128:H131">F129</f>
        <v>0</v>
      </c>
      <c r="G128" s="96">
        <f t="shared" si="23"/>
        <v>0</v>
      </c>
      <c r="H128" s="96">
        <f t="shared" si="23"/>
        <v>0</v>
      </c>
    </row>
    <row r="129" spans="1:8" ht="30" customHeight="1" hidden="1">
      <c r="A129" s="23">
        <v>117</v>
      </c>
      <c r="B129" s="29" t="s">
        <v>69</v>
      </c>
      <c r="C129" s="57">
        <v>8110080850</v>
      </c>
      <c r="D129" s="113">
        <v>200</v>
      </c>
      <c r="E129" s="114"/>
      <c r="F129" s="97">
        <f t="shared" si="23"/>
        <v>0</v>
      </c>
      <c r="G129" s="97">
        <f t="shared" si="23"/>
        <v>0</v>
      </c>
      <c r="H129" s="97">
        <f t="shared" si="23"/>
        <v>0</v>
      </c>
    </row>
    <row r="130" spans="1:8" ht="42" customHeight="1" hidden="1">
      <c r="A130" s="23">
        <v>118</v>
      </c>
      <c r="B130" s="29" t="s">
        <v>71</v>
      </c>
      <c r="C130" s="57">
        <v>8110080850</v>
      </c>
      <c r="D130" s="113">
        <v>240</v>
      </c>
      <c r="E130" s="114"/>
      <c r="F130" s="97">
        <f t="shared" si="23"/>
        <v>0</v>
      </c>
      <c r="G130" s="97">
        <f t="shared" si="23"/>
        <v>0</v>
      </c>
      <c r="H130" s="97">
        <f t="shared" si="23"/>
        <v>0</v>
      </c>
    </row>
    <row r="131" spans="1:8" ht="18" customHeight="1" hidden="1">
      <c r="A131" s="23">
        <v>119</v>
      </c>
      <c r="B131" s="26" t="s">
        <v>186</v>
      </c>
      <c r="C131" s="57">
        <v>8110080850</v>
      </c>
      <c r="D131" s="113">
        <v>240</v>
      </c>
      <c r="E131" s="114" t="s">
        <v>7</v>
      </c>
      <c r="F131" s="97">
        <f t="shared" si="23"/>
        <v>0</v>
      </c>
      <c r="G131" s="97">
        <f t="shared" si="23"/>
        <v>0</v>
      </c>
      <c r="H131" s="97">
        <f t="shared" si="23"/>
        <v>0</v>
      </c>
    </row>
    <row r="132" spans="1:8" ht="17.25" customHeight="1" hidden="1">
      <c r="A132" s="23">
        <v>120</v>
      </c>
      <c r="B132" s="26" t="s">
        <v>195</v>
      </c>
      <c r="C132" s="57">
        <v>8110080850</v>
      </c>
      <c r="D132" s="113">
        <v>240</v>
      </c>
      <c r="E132" s="114" t="s">
        <v>194</v>
      </c>
      <c r="F132" s="115">
        <v>0</v>
      </c>
      <c r="G132" s="115">
        <v>0</v>
      </c>
      <c r="H132" s="115">
        <v>0</v>
      </c>
    </row>
    <row r="133" spans="1:8" ht="17.25" customHeight="1" hidden="1">
      <c r="A133" s="23"/>
      <c r="B133" s="26"/>
      <c r="C133" s="57"/>
      <c r="D133" s="138"/>
      <c r="E133" s="108"/>
      <c r="F133" s="107"/>
      <c r="G133" s="107"/>
      <c r="H133" s="107"/>
    </row>
    <row r="134" spans="1:8" ht="17.25" customHeight="1" hidden="1">
      <c r="A134" s="23"/>
      <c r="B134" s="26"/>
      <c r="C134" s="57"/>
      <c r="D134" s="138"/>
      <c r="E134" s="108"/>
      <c r="F134" s="107"/>
      <c r="G134" s="107"/>
      <c r="H134" s="107"/>
    </row>
    <row r="135" spans="1:8" ht="39" customHeight="1" hidden="1">
      <c r="A135" s="23"/>
      <c r="B135" s="26"/>
      <c r="C135" s="57"/>
      <c r="D135" s="138"/>
      <c r="E135" s="108"/>
      <c r="F135" s="107"/>
      <c r="G135" s="107"/>
      <c r="H135" s="107"/>
    </row>
    <row r="136" spans="1:8" ht="55.5" customHeight="1">
      <c r="A136" s="23">
        <v>115</v>
      </c>
      <c r="B136" s="110" t="s">
        <v>51</v>
      </c>
      <c r="C136" s="111">
        <v>9100000000</v>
      </c>
      <c r="D136" s="138"/>
      <c r="E136" s="108"/>
      <c r="F136" s="112">
        <f>F137</f>
        <v>949592</v>
      </c>
      <c r="G136" s="112">
        <f>G137</f>
        <v>949592</v>
      </c>
      <c r="H136" s="112">
        <f>H137</f>
        <v>949592</v>
      </c>
    </row>
    <row r="137" spans="1:8" ht="25.5">
      <c r="A137" s="23">
        <v>116</v>
      </c>
      <c r="B137" s="22" t="s">
        <v>52</v>
      </c>
      <c r="C137" s="56">
        <v>9110000000</v>
      </c>
      <c r="D137" s="138"/>
      <c r="E137" s="108"/>
      <c r="F137" s="94">
        <f>F140</f>
        <v>949592</v>
      </c>
      <c r="G137" s="94">
        <f>G140</f>
        <v>949592</v>
      </c>
      <c r="H137" s="94">
        <f>H140</f>
        <v>949592</v>
      </c>
    </row>
    <row r="138" spans="1:8" ht="90" customHeight="1">
      <c r="A138" s="23">
        <v>117</v>
      </c>
      <c r="B138" s="26" t="s">
        <v>53</v>
      </c>
      <c r="C138" s="56">
        <v>9110080210</v>
      </c>
      <c r="D138" s="138"/>
      <c r="E138" s="108"/>
      <c r="F138" s="94">
        <f aca="true" t="shared" si="24" ref="F138:H141">F139</f>
        <v>949592</v>
      </c>
      <c r="G138" s="94">
        <f t="shared" si="24"/>
        <v>949592</v>
      </c>
      <c r="H138" s="94">
        <f t="shared" si="24"/>
        <v>949592</v>
      </c>
    </row>
    <row r="139" spans="1:8" ht="83.25" customHeight="1">
      <c r="A139" s="23">
        <v>118</v>
      </c>
      <c r="B139" s="26" t="s">
        <v>345</v>
      </c>
      <c r="C139" s="56">
        <v>9110080210</v>
      </c>
      <c r="D139" s="138">
        <v>100</v>
      </c>
      <c r="E139" s="108"/>
      <c r="F139" s="94">
        <f t="shared" si="24"/>
        <v>949592</v>
      </c>
      <c r="G139" s="94">
        <f t="shared" si="24"/>
        <v>949592</v>
      </c>
      <c r="H139" s="94">
        <f t="shared" si="24"/>
        <v>949592</v>
      </c>
    </row>
    <row r="140" spans="1:8" ht="38.25">
      <c r="A140" s="23">
        <v>119</v>
      </c>
      <c r="B140" s="29" t="s">
        <v>54</v>
      </c>
      <c r="C140" s="57">
        <v>9110080210</v>
      </c>
      <c r="D140" s="138">
        <v>120</v>
      </c>
      <c r="E140" s="108"/>
      <c r="F140" s="97">
        <f t="shared" si="24"/>
        <v>949592</v>
      </c>
      <c r="G140" s="97">
        <f t="shared" si="24"/>
        <v>949592</v>
      </c>
      <c r="H140" s="97">
        <f t="shared" si="24"/>
        <v>949592</v>
      </c>
    </row>
    <row r="141" spans="1:8" ht="12.75">
      <c r="A141" s="23">
        <v>120</v>
      </c>
      <c r="B141" s="22" t="s">
        <v>186</v>
      </c>
      <c r="C141" s="57">
        <v>9110080210</v>
      </c>
      <c r="D141" s="138">
        <v>120</v>
      </c>
      <c r="E141" s="108" t="s">
        <v>7</v>
      </c>
      <c r="F141" s="97">
        <f t="shared" si="24"/>
        <v>949592</v>
      </c>
      <c r="G141" s="97">
        <f t="shared" si="24"/>
        <v>949592</v>
      </c>
      <c r="H141" s="97">
        <f t="shared" si="24"/>
        <v>949592</v>
      </c>
    </row>
    <row r="142" spans="1:8" ht="54.75" customHeight="1">
      <c r="A142" s="23">
        <v>121</v>
      </c>
      <c r="B142" s="26" t="s">
        <v>15</v>
      </c>
      <c r="C142" s="57">
        <v>9110080210</v>
      </c>
      <c r="D142" s="138">
        <v>120</v>
      </c>
      <c r="E142" s="108" t="s">
        <v>8</v>
      </c>
      <c r="F142" s="107">
        <f>'прил 4 ведом'!G14</f>
        <v>949592</v>
      </c>
      <c r="G142" s="107">
        <f>'прил 4 ведом'!H14</f>
        <v>949592</v>
      </c>
      <c r="H142" s="107">
        <f>'прил 4 ведом'!I14</f>
        <v>949592</v>
      </c>
    </row>
    <row r="143" spans="1:8" ht="42" customHeight="1">
      <c r="A143" s="23">
        <v>122</v>
      </c>
      <c r="B143" s="145" t="s">
        <v>225</v>
      </c>
      <c r="C143" s="60">
        <v>0</v>
      </c>
      <c r="D143" s="108" t="s">
        <v>215</v>
      </c>
      <c r="E143" s="108" t="s">
        <v>203</v>
      </c>
      <c r="F143" s="112">
        <f>F147+F144</f>
        <v>74404</v>
      </c>
      <c r="G143" s="112">
        <f>G144+G148</f>
        <v>74404</v>
      </c>
      <c r="H143" s="112">
        <f>H144+H148</f>
        <v>74404</v>
      </c>
    </row>
    <row r="144" spans="1:8" ht="218.25" customHeight="1">
      <c r="A144" s="23">
        <v>123</v>
      </c>
      <c r="B144" s="142" t="s">
        <v>347</v>
      </c>
      <c r="C144" s="57">
        <v>140082110</v>
      </c>
      <c r="D144" s="108" t="s">
        <v>215</v>
      </c>
      <c r="E144" s="108" t="s">
        <v>212</v>
      </c>
      <c r="F144" s="107">
        <f aca="true" t="shared" si="25" ref="F144:H145">F145</f>
        <v>48000</v>
      </c>
      <c r="G144" s="107">
        <f t="shared" si="25"/>
        <v>48000</v>
      </c>
      <c r="H144" s="107">
        <f t="shared" si="25"/>
        <v>48000</v>
      </c>
    </row>
    <row r="145" spans="1:8" ht="15" customHeight="1">
      <c r="A145" s="23">
        <v>124</v>
      </c>
      <c r="B145" s="143" t="s">
        <v>219</v>
      </c>
      <c r="C145" s="57">
        <v>140082110</v>
      </c>
      <c r="D145" s="108" t="s">
        <v>82</v>
      </c>
      <c r="E145" s="108" t="s">
        <v>212</v>
      </c>
      <c r="F145" s="107">
        <f t="shared" si="25"/>
        <v>48000</v>
      </c>
      <c r="G145" s="107">
        <f t="shared" si="25"/>
        <v>48000</v>
      </c>
      <c r="H145" s="107">
        <f t="shared" si="25"/>
        <v>48000</v>
      </c>
    </row>
    <row r="146" spans="1:8" ht="15" customHeight="1">
      <c r="A146" s="23">
        <v>125</v>
      </c>
      <c r="B146" s="143" t="s">
        <v>184</v>
      </c>
      <c r="C146" s="57">
        <v>140082110</v>
      </c>
      <c r="D146" s="138">
        <v>540</v>
      </c>
      <c r="E146" s="108" t="s">
        <v>212</v>
      </c>
      <c r="F146" s="107">
        <f>'прил 4 ведом'!G119</f>
        <v>48000</v>
      </c>
      <c r="G146" s="107">
        <f>'прил 4 ведом'!H119</f>
        <v>48000</v>
      </c>
      <c r="H146" s="107">
        <f>'прил 4 ведом'!I119</f>
        <v>48000</v>
      </c>
    </row>
    <row r="147" spans="1:8" ht="140.25" customHeight="1">
      <c r="A147" s="23">
        <v>126</v>
      </c>
      <c r="B147" s="142" t="s">
        <v>348</v>
      </c>
      <c r="C147" s="57">
        <v>8110082090</v>
      </c>
      <c r="D147" s="108" t="s">
        <v>215</v>
      </c>
      <c r="E147" s="108" t="s">
        <v>201</v>
      </c>
      <c r="F147" s="107">
        <f aca="true" t="shared" si="26" ref="F147:H148">F148</f>
        <v>26404</v>
      </c>
      <c r="G147" s="107">
        <f t="shared" si="26"/>
        <v>26404</v>
      </c>
      <c r="H147" s="107">
        <f t="shared" si="26"/>
        <v>26404</v>
      </c>
    </row>
    <row r="148" spans="1:8" ht="15" customHeight="1">
      <c r="A148" s="23">
        <v>127</v>
      </c>
      <c r="B148" s="143" t="s">
        <v>219</v>
      </c>
      <c r="C148" s="57">
        <v>8110082090</v>
      </c>
      <c r="D148" s="138">
        <v>500</v>
      </c>
      <c r="E148" s="108" t="s">
        <v>201</v>
      </c>
      <c r="F148" s="107">
        <f t="shared" si="26"/>
        <v>26404</v>
      </c>
      <c r="G148" s="107">
        <f t="shared" si="26"/>
        <v>26404</v>
      </c>
      <c r="H148" s="107">
        <f t="shared" si="26"/>
        <v>26404</v>
      </c>
    </row>
    <row r="149" spans="1:8" ht="15" customHeight="1">
      <c r="A149" s="23">
        <v>128</v>
      </c>
      <c r="B149" s="143" t="s">
        <v>184</v>
      </c>
      <c r="C149" s="57">
        <v>8110082090</v>
      </c>
      <c r="D149" s="138">
        <v>540</v>
      </c>
      <c r="E149" s="108" t="s">
        <v>201</v>
      </c>
      <c r="F149" s="107">
        <f>'прил 4 ведом'!G128</f>
        <v>26404</v>
      </c>
      <c r="G149" s="107">
        <f>'прил 4 ведом'!H128</f>
        <v>26404</v>
      </c>
      <c r="H149" s="107">
        <f>'прил 4 ведом'!I128</f>
        <v>26404</v>
      </c>
    </row>
    <row r="150" spans="1:9" ht="15">
      <c r="A150" s="23">
        <v>129</v>
      </c>
      <c r="B150" s="22" t="s">
        <v>25</v>
      </c>
      <c r="C150" s="23"/>
      <c r="D150" s="27"/>
      <c r="E150" s="23"/>
      <c r="F150" s="100">
        <v>0</v>
      </c>
      <c r="G150" s="100">
        <f>'прил 4 ведом'!H129</f>
        <v>227988</v>
      </c>
      <c r="H150" s="100">
        <f>'прил 4 ведом'!I129</f>
        <v>448853</v>
      </c>
      <c r="I150" s="17"/>
    </row>
    <row r="151" spans="1:9" ht="15">
      <c r="A151" s="177"/>
      <c r="B151" s="177"/>
      <c r="C151" s="23"/>
      <c r="D151" s="28"/>
      <c r="E151" s="23"/>
      <c r="F151" s="94">
        <f>F150+F136+F128++F94+F77+F12+F143</f>
        <v>8637218</v>
      </c>
      <c r="G151" s="94">
        <f>G150+G136+G128++G94+G77+G12+G143</f>
        <v>9119535</v>
      </c>
      <c r="H151" s="94">
        <f>H150+H136+H128++H94+H77+H12+H143</f>
        <v>8977062</v>
      </c>
      <c r="I151" s="20"/>
    </row>
  </sheetData>
  <sheetProtection/>
  <mergeCells count="14">
    <mergeCell ref="A8:A10"/>
    <mergeCell ref="B8:B10"/>
    <mergeCell ref="C8:C10"/>
    <mergeCell ref="D8:D10"/>
    <mergeCell ref="A1:H1"/>
    <mergeCell ref="A2:H2"/>
    <mergeCell ref="A3:H3"/>
    <mergeCell ref="A7:H7"/>
    <mergeCell ref="A5:H6"/>
    <mergeCell ref="A151:B151"/>
    <mergeCell ref="F8:F10"/>
    <mergeCell ref="G8:G10"/>
    <mergeCell ref="H8:H10"/>
    <mergeCell ref="E8:E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29">
      <selection activeCell="I8" sqref="I8"/>
    </sheetView>
  </sheetViews>
  <sheetFormatPr defaultColWidth="9.00390625" defaultRowHeight="12.75"/>
  <cols>
    <col min="1" max="1" width="4.125" style="0" customWidth="1"/>
    <col min="2" max="2" width="34.625" style="0" customWidth="1"/>
    <col min="3" max="3" width="6.125" style="0" customWidth="1"/>
    <col min="4" max="4" width="10.125" style="0" customWidth="1"/>
    <col min="5" max="5" width="4.375" style="0" customWidth="1"/>
    <col min="6" max="6" width="11.25390625" style="0" customWidth="1"/>
    <col min="7" max="7" width="12.25390625" style="0" customWidth="1"/>
    <col min="8" max="8" width="10.625" style="0" customWidth="1"/>
  </cols>
  <sheetData>
    <row r="1" spans="1:8" ht="12.75">
      <c r="A1" s="150" t="s">
        <v>336</v>
      </c>
      <c r="B1" s="150"/>
      <c r="C1" s="150"/>
      <c r="D1" s="150"/>
      <c r="E1" s="150"/>
      <c r="F1" s="150"/>
      <c r="G1" s="150"/>
      <c r="H1" s="150"/>
    </row>
    <row r="2" spans="1:8" ht="12.75">
      <c r="A2" s="149" t="s">
        <v>363</v>
      </c>
      <c r="B2" s="149"/>
      <c r="C2" s="149"/>
      <c r="D2" s="149"/>
      <c r="E2" s="149"/>
      <c r="F2" s="149"/>
      <c r="G2" s="149"/>
      <c r="H2" s="149"/>
    </row>
    <row r="3" spans="1:8" ht="12.75">
      <c r="A3" s="149" t="s">
        <v>356</v>
      </c>
      <c r="B3" s="149"/>
      <c r="C3" s="149"/>
      <c r="D3" s="149"/>
      <c r="E3" s="149"/>
      <c r="F3" s="149"/>
      <c r="G3" s="149"/>
      <c r="H3" s="149"/>
    </row>
    <row r="4" spans="1:5" ht="12.75">
      <c r="A4" s="5"/>
      <c r="B4" s="101"/>
      <c r="C4" s="101"/>
      <c r="D4" s="101"/>
      <c r="E4" s="101"/>
    </row>
    <row r="5" spans="1:7" ht="48" customHeight="1">
      <c r="A5" s="169" t="s">
        <v>302</v>
      </c>
      <c r="B5" s="169"/>
      <c r="C5" s="169"/>
      <c r="D5" s="169"/>
      <c r="E5" s="169"/>
      <c r="F5" s="169"/>
      <c r="G5" s="169"/>
    </row>
    <row r="6" spans="1:7" ht="40.5" customHeight="1">
      <c r="A6" s="169"/>
      <c r="B6" s="169"/>
      <c r="C6" s="169"/>
      <c r="D6" s="169"/>
      <c r="E6" s="169"/>
      <c r="F6" s="169"/>
      <c r="G6" s="169"/>
    </row>
    <row r="7" spans="1:5" ht="15.75" customHeight="1">
      <c r="A7" s="176" t="s">
        <v>47</v>
      </c>
      <c r="B7" s="176"/>
      <c r="C7" s="176"/>
      <c r="D7" s="176"/>
      <c r="E7" s="176"/>
    </row>
    <row r="8" spans="1:8" ht="12.75">
      <c r="A8" s="151" t="s">
        <v>166</v>
      </c>
      <c r="B8" s="152" t="s">
        <v>16</v>
      </c>
      <c r="C8" s="156" t="s">
        <v>185</v>
      </c>
      <c r="D8" s="151" t="s">
        <v>17</v>
      </c>
      <c r="E8" s="151" t="s">
        <v>18</v>
      </c>
      <c r="F8" s="152" t="s">
        <v>249</v>
      </c>
      <c r="G8" s="152" t="s">
        <v>273</v>
      </c>
      <c r="H8" s="152" t="s">
        <v>274</v>
      </c>
    </row>
    <row r="9" spans="1:8" ht="12.75" customHeight="1">
      <c r="A9" s="151"/>
      <c r="B9" s="152"/>
      <c r="C9" s="156"/>
      <c r="D9" s="151"/>
      <c r="E9" s="151"/>
      <c r="F9" s="182"/>
      <c r="G9" s="182"/>
      <c r="H9" s="182"/>
    </row>
    <row r="10" spans="1:8" ht="12.75">
      <c r="A10" s="151"/>
      <c r="B10" s="152"/>
      <c r="C10" s="156"/>
      <c r="D10" s="151"/>
      <c r="E10" s="151"/>
      <c r="F10" s="182"/>
      <c r="G10" s="182"/>
      <c r="H10" s="182"/>
    </row>
    <row r="11" spans="1:8" ht="19.5" customHeight="1">
      <c r="A11" s="23">
        <v>1</v>
      </c>
      <c r="B11" s="25" t="s">
        <v>27</v>
      </c>
      <c r="C11" s="23"/>
      <c r="D11" s="23"/>
      <c r="E11" s="23"/>
      <c r="F11" s="94">
        <f>F12+F56+F65+F81+F91+F104+F115+F128+F125+F134</f>
        <v>8637218</v>
      </c>
      <c r="G11" s="94">
        <f>G12+G56+G65+G81+G91+G104+G115+G128+G125+G134+G137</f>
        <v>9119535</v>
      </c>
      <c r="H11" s="94">
        <f>H12+H56+H65+H81+H91+H104+H115+H128+H125+H134+H137</f>
        <v>8977062</v>
      </c>
    </row>
    <row r="12" spans="1:8" ht="12.75">
      <c r="A12" s="23">
        <v>2</v>
      </c>
      <c r="B12" s="26" t="s">
        <v>186</v>
      </c>
      <c r="C12" s="27" t="s">
        <v>7</v>
      </c>
      <c r="D12" s="23"/>
      <c r="E12" s="23"/>
      <c r="F12" s="97">
        <f>F13+F19+F29+F35</f>
        <v>5561247.6</v>
      </c>
      <c r="G12" s="97">
        <f>G13+G19+G29+G35</f>
        <v>5700074</v>
      </c>
      <c r="H12" s="97">
        <f>H13+H19+H29+H35</f>
        <v>5715619</v>
      </c>
    </row>
    <row r="13" spans="1:8" ht="51" customHeight="1">
      <c r="A13" s="23">
        <v>3</v>
      </c>
      <c r="B13" s="26" t="s">
        <v>15</v>
      </c>
      <c r="C13" s="27" t="s">
        <v>8</v>
      </c>
      <c r="D13" s="23"/>
      <c r="E13" s="23"/>
      <c r="F13" s="97">
        <f aca="true" t="shared" si="0" ref="F13:H14">F14</f>
        <v>949592</v>
      </c>
      <c r="G13" s="97">
        <f t="shared" si="0"/>
        <v>949592</v>
      </c>
      <c r="H13" s="97">
        <f t="shared" si="0"/>
        <v>949592</v>
      </c>
    </row>
    <row r="14" spans="1:8" ht="53.25" customHeight="1">
      <c r="A14" s="23">
        <v>4</v>
      </c>
      <c r="B14" s="26" t="s">
        <v>51</v>
      </c>
      <c r="C14" s="27" t="s">
        <v>8</v>
      </c>
      <c r="D14" s="56">
        <v>9100000000</v>
      </c>
      <c r="E14" s="23"/>
      <c r="F14" s="97">
        <f t="shared" si="0"/>
        <v>949592</v>
      </c>
      <c r="G14" s="97">
        <f t="shared" si="0"/>
        <v>949592</v>
      </c>
      <c r="H14" s="97">
        <f t="shared" si="0"/>
        <v>949592</v>
      </c>
    </row>
    <row r="15" spans="1:8" ht="25.5">
      <c r="A15" s="23">
        <v>5</v>
      </c>
      <c r="B15" s="22" t="s">
        <v>52</v>
      </c>
      <c r="C15" s="27" t="s">
        <v>8</v>
      </c>
      <c r="D15" s="56">
        <v>9110000000</v>
      </c>
      <c r="E15" s="23"/>
      <c r="F15" s="97">
        <f>F18</f>
        <v>949592</v>
      </c>
      <c r="G15" s="97">
        <f>G18</f>
        <v>949592</v>
      </c>
      <c r="H15" s="97">
        <f>H18</f>
        <v>949592</v>
      </c>
    </row>
    <row r="16" spans="1:8" ht="89.25">
      <c r="A16" s="23">
        <v>6</v>
      </c>
      <c r="B16" s="26" t="s">
        <v>53</v>
      </c>
      <c r="C16" s="27" t="s">
        <v>8</v>
      </c>
      <c r="D16" s="56">
        <v>9110080210</v>
      </c>
      <c r="E16" s="23"/>
      <c r="F16" s="97">
        <f aca="true" t="shared" si="1" ref="F16:H17">F17</f>
        <v>949592</v>
      </c>
      <c r="G16" s="97">
        <f t="shared" si="1"/>
        <v>949592</v>
      </c>
      <c r="H16" s="97">
        <f t="shared" si="1"/>
        <v>949592</v>
      </c>
    </row>
    <row r="17" spans="1:8" ht="81.75" customHeight="1">
      <c r="A17" s="23">
        <v>7</v>
      </c>
      <c r="B17" s="26" t="s">
        <v>345</v>
      </c>
      <c r="C17" s="27" t="s">
        <v>8</v>
      </c>
      <c r="D17" s="56">
        <v>9110080210</v>
      </c>
      <c r="E17" s="23">
        <v>100</v>
      </c>
      <c r="F17" s="97">
        <f t="shared" si="1"/>
        <v>949592</v>
      </c>
      <c r="G17" s="97">
        <f t="shared" si="1"/>
        <v>949592</v>
      </c>
      <c r="H17" s="97">
        <f t="shared" si="1"/>
        <v>949592</v>
      </c>
    </row>
    <row r="18" spans="1:8" ht="38.25">
      <c r="A18" s="23">
        <v>8</v>
      </c>
      <c r="B18" s="29" t="s">
        <v>54</v>
      </c>
      <c r="C18" s="31" t="s">
        <v>8</v>
      </c>
      <c r="D18" s="57">
        <v>9110080210</v>
      </c>
      <c r="E18" s="30">
        <v>120</v>
      </c>
      <c r="F18" s="107">
        <f>'прил 4 ведом'!G14</f>
        <v>949592</v>
      </c>
      <c r="G18" s="107">
        <f>F18</f>
        <v>949592</v>
      </c>
      <c r="H18" s="107">
        <f>G18</f>
        <v>949592</v>
      </c>
    </row>
    <row r="19" spans="1:8" ht="67.5" customHeight="1">
      <c r="A19" s="23">
        <v>9</v>
      </c>
      <c r="B19" s="26" t="s">
        <v>188</v>
      </c>
      <c r="C19" s="27" t="s">
        <v>9</v>
      </c>
      <c r="D19" s="56"/>
      <c r="E19" s="23"/>
      <c r="F19" s="97">
        <f>F20</f>
        <v>3916170.6</v>
      </c>
      <c r="G19" s="97">
        <f>G20</f>
        <v>4068480</v>
      </c>
      <c r="H19" s="97">
        <f>H20</f>
        <v>4084025</v>
      </c>
    </row>
    <row r="20" spans="1:8" ht="25.5">
      <c r="A20" s="23">
        <v>10</v>
      </c>
      <c r="B20" s="26" t="s">
        <v>55</v>
      </c>
      <c r="C20" s="27" t="s">
        <v>9</v>
      </c>
      <c r="D20" s="56">
        <v>8100000000</v>
      </c>
      <c r="E20" s="23"/>
      <c r="F20" s="97">
        <f aca="true" t="shared" si="2" ref="F20:H21">F21</f>
        <v>3916170.6</v>
      </c>
      <c r="G20" s="97">
        <f t="shared" si="2"/>
        <v>4068480</v>
      </c>
      <c r="H20" s="97">
        <f t="shared" si="2"/>
        <v>4084025</v>
      </c>
    </row>
    <row r="21" spans="1:8" ht="25.5">
      <c r="A21" s="23">
        <v>11</v>
      </c>
      <c r="B21" s="26" t="s">
        <v>59</v>
      </c>
      <c r="C21" s="27" t="s">
        <v>9</v>
      </c>
      <c r="D21" s="56">
        <v>8110000000</v>
      </c>
      <c r="E21" s="23"/>
      <c r="F21" s="97">
        <f t="shared" si="2"/>
        <v>3916170.6</v>
      </c>
      <c r="G21" s="97">
        <f t="shared" si="2"/>
        <v>4068480</v>
      </c>
      <c r="H21" s="97">
        <f t="shared" si="2"/>
        <v>4084025</v>
      </c>
    </row>
    <row r="22" spans="1:8" ht="63.75">
      <c r="A22" s="23">
        <v>12</v>
      </c>
      <c r="B22" s="26" t="s">
        <v>56</v>
      </c>
      <c r="C22" s="27" t="s">
        <v>9</v>
      </c>
      <c r="D22" s="56">
        <v>8110080210</v>
      </c>
      <c r="E22" s="23"/>
      <c r="F22" s="97">
        <f>F23+F25+F27</f>
        <v>3916170.6</v>
      </c>
      <c r="G22" s="97">
        <f>G23+G25+G27</f>
        <v>4068480</v>
      </c>
      <c r="H22" s="97">
        <f>H23+H25+H27</f>
        <v>4084025</v>
      </c>
    </row>
    <row r="23" spans="1:8" ht="94.5" customHeight="1">
      <c r="A23" s="23">
        <v>13</v>
      </c>
      <c r="B23" s="26" t="s">
        <v>345</v>
      </c>
      <c r="C23" s="27" t="s">
        <v>9</v>
      </c>
      <c r="D23" s="56">
        <v>8110080210</v>
      </c>
      <c r="E23" s="23">
        <v>100</v>
      </c>
      <c r="F23" s="97">
        <f>F24</f>
        <v>3702821</v>
      </c>
      <c r="G23" s="97">
        <f>G24</f>
        <v>3678127</v>
      </c>
      <c r="H23" s="97">
        <f>H24</f>
        <v>3678127</v>
      </c>
    </row>
    <row r="24" spans="1:8" ht="38.25">
      <c r="A24" s="23">
        <v>14</v>
      </c>
      <c r="B24" s="29" t="s">
        <v>54</v>
      </c>
      <c r="C24" s="31" t="s">
        <v>9</v>
      </c>
      <c r="D24" s="57">
        <v>8110080210</v>
      </c>
      <c r="E24" s="30">
        <v>120</v>
      </c>
      <c r="F24" s="107">
        <f>'прил 4 ведом'!G25</f>
        <v>3702821</v>
      </c>
      <c r="G24" s="107">
        <f>'прил 4 ведом'!H25</f>
        <v>3678127</v>
      </c>
      <c r="H24" s="107">
        <f>'прил 4 ведом'!I25</f>
        <v>3678127</v>
      </c>
    </row>
    <row r="25" spans="1:8" ht="25.5">
      <c r="A25" s="23">
        <v>15</v>
      </c>
      <c r="B25" s="29" t="s">
        <v>69</v>
      </c>
      <c r="C25" s="31" t="s">
        <v>9</v>
      </c>
      <c r="D25" s="57">
        <v>8110080210</v>
      </c>
      <c r="E25" s="30">
        <v>200</v>
      </c>
      <c r="F25" s="97">
        <f>F26</f>
        <v>178849.6</v>
      </c>
      <c r="G25" s="97">
        <f>G26</f>
        <v>388853</v>
      </c>
      <c r="H25" s="97">
        <f>H26</f>
        <v>404398</v>
      </c>
    </row>
    <row r="26" spans="1:8" ht="38.25">
      <c r="A26" s="23">
        <v>16</v>
      </c>
      <c r="B26" s="29" t="s">
        <v>71</v>
      </c>
      <c r="C26" s="31" t="s">
        <v>9</v>
      </c>
      <c r="D26" s="57">
        <v>8110080210</v>
      </c>
      <c r="E26" s="30">
        <v>240</v>
      </c>
      <c r="F26" s="107">
        <f>'прил 4 ведом'!G27</f>
        <v>178849.6</v>
      </c>
      <c r="G26" s="107">
        <f>'прил 4 ведом'!H27</f>
        <v>388853</v>
      </c>
      <c r="H26" s="107">
        <f>'прил 4 ведом'!I27</f>
        <v>404398</v>
      </c>
    </row>
    <row r="27" spans="1:8" ht="12.75">
      <c r="A27" s="23">
        <v>17</v>
      </c>
      <c r="B27" s="29" t="s">
        <v>57</v>
      </c>
      <c r="C27" s="31" t="s">
        <v>9</v>
      </c>
      <c r="D27" s="57">
        <v>8110080210</v>
      </c>
      <c r="E27" s="30">
        <v>800</v>
      </c>
      <c r="F27" s="97">
        <f>F28</f>
        <v>34500</v>
      </c>
      <c r="G27" s="97">
        <f>G28</f>
        <v>1500</v>
      </c>
      <c r="H27" s="97">
        <f>H28</f>
        <v>1500</v>
      </c>
    </row>
    <row r="28" spans="1:8" ht="12.75">
      <c r="A28" s="23">
        <v>18</v>
      </c>
      <c r="B28" s="29" t="s">
        <v>121</v>
      </c>
      <c r="C28" s="31" t="s">
        <v>9</v>
      </c>
      <c r="D28" s="57">
        <v>8110080210</v>
      </c>
      <c r="E28" s="30">
        <v>850</v>
      </c>
      <c r="F28" s="107">
        <f>'прил 4 ведом'!G29</f>
        <v>34500</v>
      </c>
      <c r="G28" s="107">
        <f>'прил 4 ведом'!H29</f>
        <v>1500</v>
      </c>
      <c r="H28" s="107">
        <f>'прил 4 ведом'!I29</f>
        <v>1500</v>
      </c>
    </row>
    <row r="29" spans="1:8" ht="12.75">
      <c r="A29" s="23">
        <v>25</v>
      </c>
      <c r="B29" s="22" t="s">
        <v>189</v>
      </c>
      <c r="C29" s="27" t="s">
        <v>19</v>
      </c>
      <c r="D29" s="56"/>
      <c r="E29" s="23"/>
      <c r="F29" s="97">
        <f aca="true" t="shared" si="3" ref="F29:H30">F30</f>
        <v>1000</v>
      </c>
      <c r="G29" s="97">
        <f t="shared" si="3"/>
        <v>1000</v>
      </c>
      <c r="H29" s="97">
        <f t="shared" si="3"/>
        <v>1000</v>
      </c>
    </row>
    <row r="30" spans="1:8" ht="25.5">
      <c r="A30" s="23">
        <v>26</v>
      </c>
      <c r="B30" s="26" t="s">
        <v>55</v>
      </c>
      <c r="C30" s="27" t="s">
        <v>19</v>
      </c>
      <c r="D30" s="56">
        <v>8100000000</v>
      </c>
      <c r="E30" s="23"/>
      <c r="F30" s="97">
        <f t="shared" si="3"/>
        <v>1000</v>
      </c>
      <c r="G30" s="97">
        <f t="shared" si="3"/>
        <v>1000</v>
      </c>
      <c r="H30" s="97">
        <f t="shared" si="3"/>
        <v>1000</v>
      </c>
    </row>
    <row r="31" spans="1:8" ht="25.5">
      <c r="A31" s="23">
        <v>27</v>
      </c>
      <c r="B31" s="26" t="s">
        <v>350</v>
      </c>
      <c r="C31" s="27" t="s">
        <v>19</v>
      </c>
      <c r="D31" s="56">
        <v>8110000000</v>
      </c>
      <c r="E31" s="23"/>
      <c r="F31" s="97">
        <f>F33</f>
        <v>1000</v>
      </c>
      <c r="G31" s="97">
        <f>G33</f>
        <v>1000</v>
      </c>
      <c r="H31" s="97">
        <f>H33</f>
        <v>1000</v>
      </c>
    </row>
    <row r="32" spans="1:8" ht="55.5" customHeight="1">
      <c r="A32" s="23">
        <v>28</v>
      </c>
      <c r="B32" s="22" t="s">
        <v>28</v>
      </c>
      <c r="C32" s="27" t="s">
        <v>19</v>
      </c>
      <c r="D32" s="56">
        <v>8110080050</v>
      </c>
      <c r="E32" s="23"/>
      <c r="F32" s="97">
        <f aca="true" t="shared" si="4" ref="F32:H33">F33</f>
        <v>1000</v>
      </c>
      <c r="G32" s="97">
        <f t="shared" si="4"/>
        <v>1000</v>
      </c>
      <c r="H32" s="97">
        <f t="shared" si="4"/>
        <v>1000</v>
      </c>
    </row>
    <row r="33" spans="1:8" ht="12.75">
      <c r="A33" s="23">
        <v>29</v>
      </c>
      <c r="B33" s="22" t="s">
        <v>57</v>
      </c>
      <c r="C33" s="27" t="s">
        <v>19</v>
      </c>
      <c r="D33" s="56">
        <v>8110080050</v>
      </c>
      <c r="E33" s="27" t="s">
        <v>58</v>
      </c>
      <c r="F33" s="97">
        <f t="shared" si="4"/>
        <v>1000</v>
      </c>
      <c r="G33" s="97">
        <f t="shared" si="4"/>
        <v>1000</v>
      </c>
      <c r="H33" s="97">
        <f t="shared" si="4"/>
        <v>1000</v>
      </c>
    </row>
    <row r="34" spans="1:8" ht="12.75">
      <c r="A34" s="23">
        <v>30</v>
      </c>
      <c r="B34" s="22" t="s">
        <v>119</v>
      </c>
      <c r="C34" s="27" t="s">
        <v>19</v>
      </c>
      <c r="D34" s="56">
        <v>8110080050</v>
      </c>
      <c r="E34" s="27" t="s">
        <v>118</v>
      </c>
      <c r="F34" s="107">
        <v>1000</v>
      </c>
      <c r="G34" s="107">
        <v>1000</v>
      </c>
      <c r="H34" s="107">
        <v>1000</v>
      </c>
    </row>
    <row r="35" spans="1:8" ht="12.75">
      <c r="A35" s="23">
        <v>31</v>
      </c>
      <c r="B35" s="22" t="s">
        <v>195</v>
      </c>
      <c r="C35" s="27" t="s">
        <v>194</v>
      </c>
      <c r="D35" s="56"/>
      <c r="E35" s="27"/>
      <c r="F35" s="107">
        <f>F39+F47+F36</f>
        <v>694485</v>
      </c>
      <c r="G35" s="107">
        <f>G39+G47+G36</f>
        <v>681002</v>
      </c>
      <c r="H35" s="107">
        <f>H39+H47+H36</f>
        <v>681002</v>
      </c>
    </row>
    <row r="36" spans="1:8" ht="106.5" customHeight="1">
      <c r="A36" s="23">
        <v>32</v>
      </c>
      <c r="B36" s="22" t="s">
        <v>60</v>
      </c>
      <c r="C36" s="27" t="s">
        <v>194</v>
      </c>
      <c r="D36" s="56">
        <v>8110075140</v>
      </c>
      <c r="E36" s="27" t="s">
        <v>70</v>
      </c>
      <c r="F36" s="107">
        <f aca="true" t="shared" si="5" ref="F36:H37">F37</f>
        <v>7262</v>
      </c>
      <c r="G36" s="107">
        <f t="shared" si="5"/>
        <v>7262</v>
      </c>
      <c r="H36" s="107">
        <f t="shared" si="5"/>
        <v>7262</v>
      </c>
    </row>
    <row r="37" spans="1:8" ht="29.25" customHeight="1">
      <c r="A37" s="23">
        <v>33</v>
      </c>
      <c r="B37" s="22" t="s">
        <v>69</v>
      </c>
      <c r="C37" s="27" t="s">
        <v>194</v>
      </c>
      <c r="D37" s="56">
        <v>8110075140</v>
      </c>
      <c r="E37" s="27" t="s">
        <v>72</v>
      </c>
      <c r="F37" s="107">
        <f t="shared" si="5"/>
        <v>7262</v>
      </c>
      <c r="G37" s="107">
        <f t="shared" si="5"/>
        <v>7262</v>
      </c>
      <c r="H37" s="107">
        <f t="shared" si="5"/>
        <v>7262</v>
      </c>
    </row>
    <row r="38" spans="1:8" ht="44.25" customHeight="1">
      <c r="A38" s="23">
        <v>34</v>
      </c>
      <c r="B38" s="22" t="s">
        <v>71</v>
      </c>
      <c r="C38" s="27" t="s">
        <v>194</v>
      </c>
      <c r="D38" s="56">
        <v>8110075140</v>
      </c>
      <c r="E38" s="27" t="s">
        <v>214</v>
      </c>
      <c r="F38" s="107">
        <f>'прил 4 ведом'!G39</f>
        <v>7262</v>
      </c>
      <c r="G38" s="107">
        <f>'прил 4 ведом'!H39</f>
        <v>7262</v>
      </c>
      <c r="H38" s="107">
        <f>'прил 4 ведом'!I39</f>
        <v>7262</v>
      </c>
    </row>
    <row r="39" spans="1:8" ht="66.75" customHeight="1">
      <c r="A39" s="23">
        <v>35</v>
      </c>
      <c r="B39" s="26" t="s">
        <v>155</v>
      </c>
      <c r="C39" s="31" t="s">
        <v>194</v>
      </c>
      <c r="D39" s="57">
        <v>100000000</v>
      </c>
      <c r="E39" s="30"/>
      <c r="F39" s="97">
        <f>F40</f>
        <v>687223</v>
      </c>
      <c r="G39" s="97">
        <f>G40</f>
        <v>673740</v>
      </c>
      <c r="H39" s="97">
        <f>H40</f>
        <v>673740</v>
      </c>
    </row>
    <row r="40" spans="1:8" ht="27.75" customHeight="1">
      <c r="A40" s="23">
        <v>36</v>
      </c>
      <c r="B40" s="29" t="s">
        <v>346</v>
      </c>
      <c r="C40" s="31" t="s">
        <v>194</v>
      </c>
      <c r="D40" s="57">
        <v>110000000</v>
      </c>
      <c r="E40" s="30"/>
      <c r="F40" s="97">
        <f>F41+F44</f>
        <v>687223</v>
      </c>
      <c r="G40" s="97">
        <f>G41+G44</f>
        <v>673740</v>
      </c>
      <c r="H40" s="97">
        <f>H41+H44</f>
        <v>673740</v>
      </c>
    </row>
    <row r="41" spans="1:8" ht="105" customHeight="1">
      <c r="A41" s="23">
        <v>37</v>
      </c>
      <c r="B41" s="29" t="s">
        <v>144</v>
      </c>
      <c r="C41" s="31" t="s">
        <v>194</v>
      </c>
      <c r="D41" s="57">
        <v>110081010</v>
      </c>
      <c r="E41" s="30"/>
      <c r="F41" s="97">
        <f aca="true" t="shared" si="6" ref="F41:H42">F42</f>
        <v>658287</v>
      </c>
      <c r="G41" s="97">
        <f t="shared" si="6"/>
        <v>645372</v>
      </c>
      <c r="H41" s="97">
        <f t="shared" si="6"/>
        <v>645372</v>
      </c>
    </row>
    <row r="42" spans="1:8" ht="81" customHeight="1">
      <c r="A42" s="23">
        <v>38</v>
      </c>
      <c r="B42" s="26" t="s">
        <v>345</v>
      </c>
      <c r="C42" s="31" t="s">
        <v>194</v>
      </c>
      <c r="D42" s="57">
        <v>110081010</v>
      </c>
      <c r="E42" s="30">
        <v>100</v>
      </c>
      <c r="F42" s="97">
        <f t="shared" si="6"/>
        <v>658287</v>
      </c>
      <c r="G42" s="97">
        <f t="shared" si="6"/>
        <v>645372</v>
      </c>
      <c r="H42" s="97">
        <f t="shared" si="6"/>
        <v>645372</v>
      </c>
    </row>
    <row r="43" spans="1:8" ht="38.25">
      <c r="A43" s="23">
        <v>39</v>
      </c>
      <c r="B43" s="29" t="s">
        <v>54</v>
      </c>
      <c r="C43" s="31" t="s">
        <v>194</v>
      </c>
      <c r="D43" s="57">
        <v>110081010</v>
      </c>
      <c r="E43" s="30">
        <v>120</v>
      </c>
      <c r="F43" s="107">
        <f>'прил 4 ведом'!G44</f>
        <v>658287</v>
      </c>
      <c r="G43" s="107">
        <f>'прил 4 ведом'!H44</f>
        <v>645372</v>
      </c>
      <c r="H43" s="107">
        <f>'прил 4 ведом'!I44</f>
        <v>645372</v>
      </c>
    </row>
    <row r="44" spans="1:8" ht="102">
      <c r="A44" s="23">
        <v>40</v>
      </c>
      <c r="B44" s="29" t="s">
        <v>145</v>
      </c>
      <c r="C44" s="31" t="s">
        <v>194</v>
      </c>
      <c r="D44" s="57">
        <v>110081060</v>
      </c>
      <c r="E44" s="30"/>
      <c r="F44" s="97">
        <f aca="true" t="shared" si="7" ref="F44:H45">F45</f>
        <v>28936</v>
      </c>
      <c r="G44" s="97">
        <f t="shared" si="7"/>
        <v>28368</v>
      </c>
      <c r="H44" s="97">
        <f t="shared" si="7"/>
        <v>28368</v>
      </c>
    </row>
    <row r="45" spans="1:8" ht="80.25" customHeight="1">
      <c r="A45" s="23">
        <v>41</v>
      </c>
      <c r="B45" s="26" t="s">
        <v>345</v>
      </c>
      <c r="C45" s="31" t="s">
        <v>194</v>
      </c>
      <c r="D45" s="57">
        <v>110081060</v>
      </c>
      <c r="E45" s="30">
        <v>100</v>
      </c>
      <c r="F45" s="97">
        <f t="shared" si="7"/>
        <v>28936</v>
      </c>
      <c r="G45" s="97">
        <f t="shared" si="7"/>
        <v>28368</v>
      </c>
      <c r="H45" s="97">
        <f t="shared" si="7"/>
        <v>28368</v>
      </c>
    </row>
    <row r="46" spans="1:9" ht="39.75" customHeight="1">
      <c r="A46" s="23">
        <v>42</v>
      </c>
      <c r="B46" s="29" t="s">
        <v>54</v>
      </c>
      <c r="C46" s="31" t="s">
        <v>194</v>
      </c>
      <c r="D46" s="57">
        <v>110081060</v>
      </c>
      <c r="E46" s="30">
        <v>120</v>
      </c>
      <c r="F46" s="107">
        <f>'прил 4 ведом'!G47</f>
        <v>28936</v>
      </c>
      <c r="G46" s="107">
        <f>'прил 4 ведом'!H47</f>
        <v>28368</v>
      </c>
      <c r="H46" s="107">
        <f>'прил 4 ведом'!I47</f>
        <v>28368</v>
      </c>
      <c r="I46" s="116"/>
    </row>
    <row r="47" spans="1:8" ht="25.5" hidden="1">
      <c r="A47" s="23">
        <v>34</v>
      </c>
      <c r="B47" s="26" t="s">
        <v>55</v>
      </c>
      <c r="C47" s="27" t="s">
        <v>194</v>
      </c>
      <c r="D47" s="56">
        <v>8100000000</v>
      </c>
      <c r="E47" s="27"/>
      <c r="F47" s="97">
        <f>F48</f>
        <v>0</v>
      </c>
      <c r="G47" s="97">
        <f>G48</f>
        <v>0</v>
      </c>
      <c r="H47" s="97">
        <f>H48</f>
        <v>0</v>
      </c>
    </row>
    <row r="48" spans="1:8" ht="25.5" hidden="1">
      <c r="A48" s="23">
        <v>35</v>
      </c>
      <c r="B48" s="26" t="s">
        <v>59</v>
      </c>
      <c r="C48" s="27" t="s">
        <v>194</v>
      </c>
      <c r="D48" s="56">
        <v>8110000000</v>
      </c>
      <c r="E48" s="27"/>
      <c r="F48" s="97">
        <f>F49+F53</f>
        <v>0</v>
      </c>
      <c r="G48" s="97">
        <f>G49+G53</f>
        <v>0</v>
      </c>
      <c r="H48" s="97">
        <f>H49+H53</f>
        <v>0</v>
      </c>
    </row>
    <row r="49" spans="1:8" ht="25.5" hidden="1">
      <c r="A49" s="23">
        <v>36</v>
      </c>
      <c r="B49" s="26" t="s">
        <v>59</v>
      </c>
      <c r="C49" s="27" t="s">
        <v>194</v>
      </c>
      <c r="D49" s="56">
        <v>8180000000</v>
      </c>
      <c r="E49" s="27"/>
      <c r="F49" s="97">
        <f aca="true" t="shared" si="8" ref="F49:H51">F50</f>
        <v>0</v>
      </c>
      <c r="G49" s="97">
        <f t="shared" si="8"/>
        <v>0</v>
      </c>
      <c r="H49" s="97">
        <f t="shared" si="8"/>
        <v>0</v>
      </c>
    </row>
    <row r="50" spans="1:8" ht="102" hidden="1">
      <c r="A50" s="23">
        <v>37</v>
      </c>
      <c r="B50" s="22" t="s">
        <v>60</v>
      </c>
      <c r="C50" s="27" t="s">
        <v>194</v>
      </c>
      <c r="D50" s="56">
        <v>8110075140</v>
      </c>
      <c r="E50" s="27"/>
      <c r="F50" s="97">
        <f t="shared" si="8"/>
        <v>0</v>
      </c>
      <c r="G50" s="97">
        <f t="shared" si="8"/>
        <v>0</v>
      </c>
      <c r="H50" s="97">
        <f t="shared" si="8"/>
        <v>0</v>
      </c>
    </row>
    <row r="51" spans="1:8" ht="25.5" hidden="1">
      <c r="A51" s="23">
        <v>38</v>
      </c>
      <c r="B51" s="29" t="s">
        <v>69</v>
      </c>
      <c r="C51" s="31" t="s">
        <v>194</v>
      </c>
      <c r="D51" s="57">
        <v>8110075140</v>
      </c>
      <c r="E51" s="31" t="s">
        <v>70</v>
      </c>
      <c r="F51" s="97">
        <f t="shared" si="8"/>
        <v>0</v>
      </c>
      <c r="G51" s="97">
        <f t="shared" si="8"/>
        <v>0</v>
      </c>
      <c r="H51" s="97">
        <f t="shared" si="8"/>
        <v>0</v>
      </c>
    </row>
    <row r="52" spans="1:8" ht="38.25" hidden="1">
      <c r="A52" s="23">
        <v>39</v>
      </c>
      <c r="B52" s="29" t="s">
        <v>71</v>
      </c>
      <c r="C52" s="31" t="s">
        <v>194</v>
      </c>
      <c r="D52" s="57">
        <v>8110075140</v>
      </c>
      <c r="E52" s="31" t="s">
        <v>72</v>
      </c>
      <c r="F52" s="107">
        <v>0</v>
      </c>
      <c r="G52" s="107">
        <v>0</v>
      </c>
      <c r="H52" s="107">
        <v>0</v>
      </c>
    </row>
    <row r="53" spans="1:8" ht="89.25" hidden="1">
      <c r="A53" s="23">
        <v>40</v>
      </c>
      <c r="B53" s="26" t="s">
        <v>61</v>
      </c>
      <c r="C53" s="27" t="s">
        <v>194</v>
      </c>
      <c r="D53" s="56">
        <v>8110080850</v>
      </c>
      <c r="E53" s="27"/>
      <c r="F53" s="97">
        <f aca="true" t="shared" si="9" ref="F53:H54">F54</f>
        <v>0</v>
      </c>
      <c r="G53" s="97">
        <f t="shared" si="9"/>
        <v>0</v>
      </c>
      <c r="H53" s="97">
        <f t="shared" si="9"/>
        <v>0</v>
      </c>
    </row>
    <row r="54" spans="1:8" ht="25.5" hidden="1">
      <c r="A54" s="23">
        <v>41</v>
      </c>
      <c r="B54" s="29" t="s">
        <v>69</v>
      </c>
      <c r="C54" s="27" t="s">
        <v>194</v>
      </c>
      <c r="D54" s="56">
        <v>8110080850</v>
      </c>
      <c r="E54" s="27" t="s">
        <v>70</v>
      </c>
      <c r="F54" s="97">
        <f t="shared" si="9"/>
        <v>0</v>
      </c>
      <c r="G54" s="97">
        <f t="shared" si="9"/>
        <v>0</v>
      </c>
      <c r="H54" s="97">
        <f t="shared" si="9"/>
        <v>0</v>
      </c>
    </row>
    <row r="55" spans="1:8" ht="38.25" hidden="1">
      <c r="A55" s="23">
        <v>42</v>
      </c>
      <c r="B55" s="29" t="s">
        <v>71</v>
      </c>
      <c r="C55" s="27" t="s">
        <v>194</v>
      </c>
      <c r="D55" s="56">
        <v>8110080850</v>
      </c>
      <c r="E55" s="27" t="s">
        <v>72</v>
      </c>
      <c r="F55" s="115">
        <v>0</v>
      </c>
      <c r="G55" s="115">
        <v>0</v>
      </c>
      <c r="H55" s="115">
        <v>0</v>
      </c>
    </row>
    <row r="56" spans="1:8" ht="12.75">
      <c r="A56" s="23">
        <v>43</v>
      </c>
      <c r="B56" s="22" t="s">
        <v>196</v>
      </c>
      <c r="C56" s="27" t="s">
        <v>198</v>
      </c>
      <c r="D56" s="56"/>
      <c r="E56" s="27"/>
      <c r="F56" s="107">
        <f aca="true" t="shared" si="10" ref="F56:H59">F57</f>
        <v>140920</v>
      </c>
      <c r="G56" s="97">
        <f t="shared" si="10"/>
        <v>148400</v>
      </c>
      <c r="H56" s="97">
        <f t="shared" si="10"/>
        <v>0</v>
      </c>
    </row>
    <row r="57" spans="1:8" ht="25.5">
      <c r="A57" s="23">
        <v>44</v>
      </c>
      <c r="B57" s="22" t="s">
        <v>197</v>
      </c>
      <c r="C57" s="27" t="s">
        <v>199</v>
      </c>
      <c r="D57" s="56"/>
      <c r="E57" s="27"/>
      <c r="F57" s="97">
        <f t="shared" si="10"/>
        <v>140920</v>
      </c>
      <c r="G57" s="97">
        <f t="shared" si="10"/>
        <v>148400</v>
      </c>
      <c r="H57" s="97">
        <f t="shared" si="10"/>
        <v>0</v>
      </c>
    </row>
    <row r="58" spans="1:8" ht="25.5">
      <c r="A58" s="23">
        <v>45</v>
      </c>
      <c r="B58" s="26" t="s">
        <v>55</v>
      </c>
      <c r="C58" s="27" t="s">
        <v>199</v>
      </c>
      <c r="D58" s="56">
        <v>8100000000</v>
      </c>
      <c r="E58" s="27"/>
      <c r="F58" s="97">
        <f t="shared" si="10"/>
        <v>140920</v>
      </c>
      <c r="G58" s="97">
        <f t="shared" si="10"/>
        <v>148400</v>
      </c>
      <c r="H58" s="97">
        <f t="shared" si="10"/>
        <v>0</v>
      </c>
    </row>
    <row r="59" spans="1:8" ht="25.5">
      <c r="A59" s="23">
        <v>46</v>
      </c>
      <c r="B59" s="26" t="s">
        <v>59</v>
      </c>
      <c r="C59" s="27" t="s">
        <v>199</v>
      </c>
      <c r="D59" s="56">
        <v>8110000000</v>
      </c>
      <c r="E59" s="27"/>
      <c r="F59" s="97">
        <f>F60</f>
        <v>140920</v>
      </c>
      <c r="G59" s="97">
        <f t="shared" si="10"/>
        <v>148400</v>
      </c>
      <c r="H59" s="97">
        <f t="shared" si="10"/>
        <v>0</v>
      </c>
    </row>
    <row r="60" spans="1:8" ht="89.25">
      <c r="A60" s="23">
        <v>47</v>
      </c>
      <c r="B60" s="22" t="s">
        <v>30</v>
      </c>
      <c r="C60" s="27" t="s">
        <v>199</v>
      </c>
      <c r="D60" s="56">
        <v>8110051180</v>
      </c>
      <c r="E60" s="27"/>
      <c r="F60" s="97">
        <f>F62+F63</f>
        <v>140920</v>
      </c>
      <c r="G60" s="97">
        <f>G61+G63</f>
        <v>148400</v>
      </c>
      <c r="H60" s="97">
        <f>H61+H63</f>
        <v>0</v>
      </c>
    </row>
    <row r="61" spans="1:8" ht="82.5" customHeight="1">
      <c r="A61" s="23">
        <v>48</v>
      </c>
      <c r="B61" s="26" t="s">
        <v>345</v>
      </c>
      <c r="C61" s="27" t="s">
        <v>199</v>
      </c>
      <c r="D61" s="56">
        <v>8110051180</v>
      </c>
      <c r="E61" s="27" t="s">
        <v>120</v>
      </c>
      <c r="F61" s="97">
        <f>F62</f>
        <v>136167</v>
      </c>
      <c r="G61" s="97">
        <f>G62</f>
        <v>136167</v>
      </c>
      <c r="H61" s="97">
        <f>H62</f>
        <v>0</v>
      </c>
    </row>
    <row r="62" spans="1:8" ht="38.25">
      <c r="A62" s="23">
        <v>49</v>
      </c>
      <c r="B62" s="26" t="s">
        <v>54</v>
      </c>
      <c r="C62" s="32" t="s">
        <v>199</v>
      </c>
      <c r="D62" s="58">
        <v>8110051180</v>
      </c>
      <c r="E62" s="32" t="s">
        <v>68</v>
      </c>
      <c r="F62" s="107">
        <f>'прил 4 ведом'!G54</f>
        <v>136167</v>
      </c>
      <c r="G62" s="107">
        <f>'прил 4 ведом'!H54</f>
        <v>136167</v>
      </c>
      <c r="H62" s="107">
        <f>'прил 4 ведом'!I54</f>
        <v>0</v>
      </c>
    </row>
    <row r="63" spans="1:8" ht="25.5">
      <c r="A63" s="23">
        <v>50</v>
      </c>
      <c r="B63" s="26" t="s">
        <v>69</v>
      </c>
      <c r="C63" s="32" t="s">
        <v>199</v>
      </c>
      <c r="D63" s="58">
        <v>8110051180</v>
      </c>
      <c r="E63" s="32" t="s">
        <v>70</v>
      </c>
      <c r="F63" s="97">
        <f>F64</f>
        <v>4753</v>
      </c>
      <c r="G63" s="97">
        <f>G64</f>
        <v>12233</v>
      </c>
      <c r="H63" s="97">
        <f>H64</f>
        <v>0</v>
      </c>
    </row>
    <row r="64" spans="1:8" ht="38.25">
      <c r="A64" s="23">
        <v>51</v>
      </c>
      <c r="B64" s="26" t="s">
        <v>71</v>
      </c>
      <c r="C64" s="32" t="s">
        <v>199</v>
      </c>
      <c r="D64" s="58">
        <v>8110051180</v>
      </c>
      <c r="E64" s="32" t="s">
        <v>72</v>
      </c>
      <c r="F64" s="107">
        <f>'прил 4 ведом'!G56</f>
        <v>4753</v>
      </c>
      <c r="G64" s="107">
        <f>'прил 4 ведом'!H56</f>
        <v>12233</v>
      </c>
      <c r="H64" s="107">
        <f>'прил 4 ведом'!I56</f>
        <v>0</v>
      </c>
    </row>
    <row r="65" spans="1:8" ht="30" customHeight="1">
      <c r="A65" s="23">
        <v>52</v>
      </c>
      <c r="B65" s="22" t="s">
        <v>200</v>
      </c>
      <c r="C65" s="27" t="s">
        <v>1</v>
      </c>
      <c r="D65" s="56"/>
      <c r="E65" s="27"/>
      <c r="F65" s="107">
        <f>F66</f>
        <v>57081.4</v>
      </c>
      <c r="G65" s="97">
        <f>G66</f>
        <v>59365</v>
      </c>
      <c r="H65" s="97">
        <f>H66</f>
        <v>58740</v>
      </c>
    </row>
    <row r="66" spans="1:8" ht="38.25">
      <c r="A66" s="23">
        <v>53</v>
      </c>
      <c r="B66" s="22" t="s">
        <v>0</v>
      </c>
      <c r="C66" s="27" t="s">
        <v>1</v>
      </c>
      <c r="D66" s="56"/>
      <c r="E66" s="27"/>
      <c r="F66" s="97">
        <f>F68+F80</f>
        <v>57081.4</v>
      </c>
      <c r="G66" s="97">
        <f>G68+G80</f>
        <v>59365</v>
      </c>
      <c r="H66" s="97">
        <f>H68+H80</f>
        <v>58740</v>
      </c>
    </row>
    <row r="67" spans="1:8" ht="68.25" customHeight="1">
      <c r="A67" s="23">
        <v>54</v>
      </c>
      <c r="B67" s="22" t="s">
        <v>147</v>
      </c>
      <c r="C67" s="27" t="s">
        <v>245</v>
      </c>
      <c r="D67" s="56">
        <v>100000000</v>
      </c>
      <c r="E67" s="27"/>
      <c r="F67" s="97">
        <f>F68</f>
        <v>0</v>
      </c>
      <c r="G67" s="97">
        <f>G68</f>
        <v>0</v>
      </c>
      <c r="H67" s="97">
        <f>H68</f>
        <v>0</v>
      </c>
    </row>
    <row r="68" spans="1:8" ht="40.5" customHeight="1">
      <c r="A68" s="23">
        <v>55</v>
      </c>
      <c r="B68" s="22" t="s">
        <v>62</v>
      </c>
      <c r="C68" s="27" t="s">
        <v>245</v>
      </c>
      <c r="D68" s="57">
        <v>130000000</v>
      </c>
      <c r="E68" s="27"/>
      <c r="F68" s="97">
        <f>F71+F74</f>
        <v>0</v>
      </c>
      <c r="G68" s="97">
        <f>G71+G74</f>
        <v>0</v>
      </c>
      <c r="H68" s="97">
        <f>H71+H74</f>
        <v>0</v>
      </c>
    </row>
    <row r="69" spans="1:8" ht="136.5" customHeight="1">
      <c r="A69" s="23">
        <v>56</v>
      </c>
      <c r="B69" s="22" t="s">
        <v>142</v>
      </c>
      <c r="C69" s="27" t="s">
        <v>245</v>
      </c>
      <c r="D69" s="57" t="s">
        <v>248</v>
      </c>
      <c r="E69" s="27"/>
      <c r="F69" s="97">
        <f aca="true" t="shared" si="11" ref="F69:H70">F70</f>
        <v>0</v>
      </c>
      <c r="G69" s="97">
        <f t="shared" si="11"/>
        <v>0</v>
      </c>
      <c r="H69" s="97">
        <f t="shared" si="11"/>
        <v>0</v>
      </c>
    </row>
    <row r="70" spans="1:8" ht="28.5" customHeight="1">
      <c r="A70" s="23">
        <v>57</v>
      </c>
      <c r="B70" s="29" t="s">
        <v>69</v>
      </c>
      <c r="C70" s="27" t="s">
        <v>245</v>
      </c>
      <c r="D70" s="57" t="s">
        <v>248</v>
      </c>
      <c r="E70" s="27" t="s">
        <v>70</v>
      </c>
      <c r="F70" s="97">
        <f t="shared" si="11"/>
        <v>0</v>
      </c>
      <c r="G70" s="97">
        <f t="shared" si="11"/>
        <v>0</v>
      </c>
      <c r="H70" s="97">
        <f t="shared" si="11"/>
        <v>0</v>
      </c>
    </row>
    <row r="71" spans="1:8" ht="44.25" customHeight="1">
      <c r="A71" s="23">
        <v>58</v>
      </c>
      <c r="B71" s="29" t="s">
        <v>71</v>
      </c>
      <c r="C71" s="27" t="s">
        <v>245</v>
      </c>
      <c r="D71" s="57" t="s">
        <v>248</v>
      </c>
      <c r="E71" s="27" t="s">
        <v>72</v>
      </c>
      <c r="F71" s="97">
        <f>'прил 4 ведом'!G63</f>
        <v>0</v>
      </c>
      <c r="G71" s="97">
        <f>'прил 4 ведом'!H63</f>
        <v>0</v>
      </c>
      <c r="H71" s="97">
        <f>'прил 4 ведом'!I63</f>
        <v>0</v>
      </c>
    </row>
    <row r="72" spans="1:8" ht="132" customHeight="1">
      <c r="A72" s="23">
        <v>59</v>
      </c>
      <c r="B72" s="22" t="s">
        <v>247</v>
      </c>
      <c r="C72" s="27" t="s">
        <v>245</v>
      </c>
      <c r="D72" s="57" t="s">
        <v>248</v>
      </c>
      <c r="E72" s="27"/>
      <c r="F72" s="97">
        <f aca="true" t="shared" si="12" ref="F72:H73">F73</f>
        <v>0</v>
      </c>
      <c r="G72" s="97">
        <f t="shared" si="12"/>
        <v>0</v>
      </c>
      <c r="H72" s="97">
        <f t="shared" si="12"/>
        <v>0</v>
      </c>
    </row>
    <row r="73" spans="1:8" ht="30.75" customHeight="1">
      <c r="A73" s="23">
        <v>60</v>
      </c>
      <c r="B73" s="29" t="s">
        <v>69</v>
      </c>
      <c r="C73" s="27" t="s">
        <v>245</v>
      </c>
      <c r="D73" s="57" t="s">
        <v>248</v>
      </c>
      <c r="E73" s="27" t="s">
        <v>70</v>
      </c>
      <c r="F73" s="97">
        <f t="shared" si="12"/>
        <v>0</v>
      </c>
      <c r="G73" s="97">
        <f t="shared" si="12"/>
        <v>0</v>
      </c>
      <c r="H73" s="97">
        <f t="shared" si="12"/>
        <v>0</v>
      </c>
    </row>
    <row r="74" spans="1:8" ht="42.75" customHeight="1">
      <c r="A74" s="23">
        <v>61</v>
      </c>
      <c r="B74" s="29" t="s">
        <v>71</v>
      </c>
      <c r="C74" s="27" t="s">
        <v>245</v>
      </c>
      <c r="D74" s="57" t="s">
        <v>248</v>
      </c>
      <c r="E74" s="27" t="s">
        <v>72</v>
      </c>
      <c r="F74" s="97">
        <f>'прил 4 ведом'!G64</f>
        <v>0</v>
      </c>
      <c r="G74" s="97">
        <f>'прил 4 ведом'!H64</f>
        <v>0</v>
      </c>
      <c r="H74" s="97">
        <f>'прил 4 ведом'!I64</f>
        <v>0</v>
      </c>
    </row>
    <row r="75" spans="1:8" ht="41.25" customHeight="1">
      <c r="A75" s="23">
        <v>62</v>
      </c>
      <c r="B75" s="22" t="s">
        <v>0</v>
      </c>
      <c r="C75" s="27" t="s">
        <v>2</v>
      </c>
      <c r="D75" s="57"/>
      <c r="E75" s="27"/>
      <c r="F75" s="97"/>
      <c r="G75" s="97"/>
      <c r="H75" s="97"/>
    </row>
    <row r="76" spans="1:8" ht="67.5" customHeight="1">
      <c r="A76" s="23">
        <v>63</v>
      </c>
      <c r="B76" s="22" t="s">
        <v>147</v>
      </c>
      <c r="C76" s="27" t="s">
        <v>2</v>
      </c>
      <c r="D76" s="56">
        <v>100000000</v>
      </c>
      <c r="E76" s="27"/>
      <c r="F76" s="97">
        <f aca="true" t="shared" si="13" ref="F76:H79">F77</f>
        <v>57081.4</v>
      </c>
      <c r="G76" s="97">
        <f t="shared" si="13"/>
        <v>59365</v>
      </c>
      <c r="H76" s="97">
        <f t="shared" si="13"/>
        <v>58740</v>
      </c>
    </row>
    <row r="77" spans="1:8" ht="38.25">
      <c r="A77" s="23">
        <v>64</v>
      </c>
      <c r="B77" s="22" t="s">
        <v>62</v>
      </c>
      <c r="C77" s="27" t="s">
        <v>2</v>
      </c>
      <c r="D77" s="56">
        <v>130000000</v>
      </c>
      <c r="E77" s="27"/>
      <c r="F77" s="97">
        <f t="shared" si="13"/>
        <v>57081.4</v>
      </c>
      <c r="G77" s="97">
        <f t="shared" si="13"/>
        <v>59365</v>
      </c>
      <c r="H77" s="97">
        <f t="shared" si="13"/>
        <v>58740</v>
      </c>
    </row>
    <row r="78" spans="1:8" ht="117.75" customHeight="1">
      <c r="A78" s="23">
        <v>65</v>
      </c>
      <c r="B78" s="22" t="s">
        <v>142</v>
      </c>
      <c r="C78" s="27" t="s">
        <v>2</v>
      </c>
      <c r="D78" s="56">
        <v>130082020</v>
      </c>
      <c r="E78" s="27"/>
      <c r="F78" s="97">
        <f t="shared" si="13"/>
        <v>57081.4</v>
      </c>
      <c r="G78" s="97">
        <f t="shared" si="13"/>
        <v>59365</v>
      </c>
      <c r="H78" s="97">
        <f t="shared" si="13"/>
        <v>58740</v>
      </c>
    </row>
    <row r="79" spans="1:8" ht="25.5">
      <c r="A79" s="23">
        <v>66</v>
      </c>
      <c r="B79" s="29" t="s">
        <v>69</v>
      </c>
      <c r="C79" s="31" t="s">
        <v>2</v>
      </c>
      <c r="D79" s="57">
        <v>130082020</v>
      </c>
      <c r="E79" s="31" t="s">
        <v>70</v>
      </c>
      <c r="F79" s="97">
        <f t="shared" si="13"/>
        <v>57081.4</v>
      </c>
      <c r="G79" s="97">
        <f t="shared" si="13"/>
        <v>59365</v>
      </c>
      <c r="H79" s="97">
        <f t="shared" si="13"/>
        <v>58740</v>
      </c>
    </row>
    <row r="80" spans="1:8" ht="38.25">
      <c r="A80" s="23">
        <v>67</v>
      </c>
      <c r="B80" s="29" t="s">
        <v>71</v>
      </c>
      <c r="C80" s="31" t="s">
        <v>2</v>
      </c>
      <c r="D80" s="57">
        <v>130082020</v>
      </c>
      <c r="E80" s="31" t="s">
        <v>72</v>
      </c>
      <c r="F80" s="107">
        <f>'прил 4 ведом'!G67</f>
        <v>57081.4</v>
      </c>
      <c r="G80" s="107">
        <f>'прил 4 ведом'!H67</f>
        <v>59365</v>
      </c>
      <c r="H80" s="107">
        <f>'прил 4 ведом'!I67</f>
        <v>58740</v>
      </c>
    </row>
    <row r="81" spans="1:8" ht="12.75">
      <c r="A81" s="23">
        <v>68</v>
      </c>
      <c r="B81" s="29" t="s">
        <v>74</v>
      </c>
      <c r="C81" s="31" t="s">
        <v>76</v>
      </c>
      <c r="D81" s="57"/>
      <c r="E81" s="31"/>
      <c r="F81" s="107">
        <f aca="true" t="shared" si="14" ref="F81:H83">F82</f>
        <v>315400</v>
      </c>
      <c r="G81" s="97">
        <f t="shared" si="14"/>
        <v>323000</v>
      </c>
      <c r="H81" s="97">
        <f t="shared" si="14"/>
        <v>331800</v>
      </c>
    </row>
    <row r="82" spans="1:8" ht="16.5" customHeight="1">
      <c r="A82" s="23">
        <v>69</v>
      </c>
      <c r="B82" s="29" t="s">
        <v>63</v>
      </c>
      <c r="C82" s="31" t="s">
        <v>77</v>
      </c>
      <c r="D82" s="57"/>
      <c r="E82" s="31"/>
      <c r="F82" s="97">
        <f t="shared" si="14"/>
        <v>315400</v>
      </c>
      <c r="G82" s="97">
        <f t="shared" si="14"/>
        <v>323000</v>
      </c>
      <c r="H82" s="97">
        <f t="shared" si="14"/>
        <v>331800</v>
      </c>
    </row>
    <row r="83" spans="1:8" ht="63.75" customHeight="1">
      <c r="A83" s="23">
        <v>70</v>
      </c>
      <c r="B83" s="29" t="s">
        <v>147</v>
      </c>
      <c r="C83" s="31" t="s">
        <v>77</v>
      </c>
      <c r="D83" s="57">
        <v>100000000</v>
      </c>
      <c r="E83" s="31"/>
      <c r="F83" s="97">
        <f>F84</f>
        <v>315400</v>
      </c>
      <c r="G83" s="97">
        <f t="shared" si="14"/>
        <v>323000</v>
      </c>
      <c r="H83" s="97">
        <f t="shared" si="14"/>
        <v>331800</v>
      </c>
    </row>
    <row r="84" spans="1:8" ht="38.25">
      <c r="A84" s="23">
        <v>71</v>
      </c>
      <c r="B84" s="29" t="s">
        <v>252</v>
      </c>
      <c r="C84" s="31" t="s">
        <v>77</v>
      </c>
      <c r="D84" s="57">
        <v>120000000</v>
      </c>
      <c r="E84" s="31"/>
      <c r="F84" s="97">
        <f>F85+F88</f>
        <v>315400</v>
      </c>
      <c r="G84" s="97">
        <f>G85+G88</f>
        <v>323000</v>
      </c>
      <c r="H84" s="97">
        <f>H85+H88</f>
        <v>331800</v>
      </c>
    </row>
    <row r="85" spans="1:8" ht="140.25">
      <c r="A85" s="23">
        <v>78</v>
      </c>
      <c r="B85" s="29" t="s">
        <v>103</v>
      </c>
      <c r="C85" s="31" t="s">
        <v>77</v>
      </c>
      <c r="D85" s="57">
        <v>120081090</v>
      </c>
      <c r="E85" s="31"/>
      <c r="F85" s="97">
        <f aca="true" t="shared" si="15" ref="F85:H86">F86</f>
        <v>315400</v>
      </c>
      <c r="G85" s="97">
        <f t="shared" si="15"/>
        <v>323000</v>
      </c>
      <c r="H85" s="97">
        <f>H86</f>
        <v>331800</v>
      </c>
    </row>
    <row r="86" spans="1:8" ht="25.5">
      <c r="A86" s="23">
        <v>79</v>
      </c>
      <c r="B86" s="29" t="s">
        <v>69</v>
      </c>
      <c r="C86" s="31" t="s">
        <v>77</v>
      </c>
      <c r="D86" s="57">
        <v>120081090</v>
      </c>
      <c r="E86" s="31" t="s">
        <v>70</v>
      </c>
      <c r="F86" s="97">
        <f t="shared" si="15"/>
        <v>315400</v>
      </c>
      <c r="G86" s="97">
        <f t="shared" si="15"/>
        <v>323000</v>
      </c>
      <c r="H86" s="97">
        <f t="shared" si="15"/>
        <v>331800</v>
      </c>
    </row>
    <row r="87" spans="1:8" ht="38.25">
      <c r="A87" s="23">
        <v>80</v>
      </c>
      <c r="B87" s="29" t="s">
        <v>71</v>
      </c>
      <c r="C87" s="31" t="s">
        <v>77</v>
      </c>
      <c r="D87" s="57">
        <v>120081090</v>
      </c>
      <c r="E87" s="31" t="s">
        <v>72</v>
      </c>
      <c r="F87" s="107">
        <f>'прил 4 ведом'!G79</f>
        <v>315400</v>
      </c>
      <c r="G87" s="107">
        <f>'прил 4 ведом'!H79</f>
        <v>323000</v>
      </c>
      <c r="H87" s="107">
        <f>'прил 4 ведом'!I79</f>
        <v>331800</v>
      </c>
    </row>
    <row r="88" spans="1:8" ht="127.5">
      <c r="A88" s="23">
        <v>81</v>
      </c>
      <c r="B88" s="76" t="s">
        <v>102</v>
      </c>
      <c r="C88" s="31" t="s">
        <v>77</v>
      </c>
      <c r="D88" s="57">
        <v>120082120</v>
      </c>
      <c r="E88" s="31"/>
      <c r="F88" s="97">
        <f>F89</f>
        <v>0</v>
      </c>
      <c r="G88" s="97">
        <v>0</v>
      </c>
      <c r="H88" s="97">
        <v>0</v>
      </c>
    </row>
    <row r="89" spans="1:8" ht="25.5">
      <c r="A89" s="23">
        <v>82</v>
      </c>
      <c r="B89" s="29" t="s">
        <v>69</v>
      </c>
      <c r="C89" s="31" t="s">
        <v>77</v>
      </c>
      <c r="D89" s="57">
        <v>120082120</v>
      </c>
      <c r="E89" s="31" t="s">
        <v>70</v>
      </c>
      <c r="F89" s="97">
        <f>F90</f>
        <v>0</v>
      </c>
      <c r="G89" s="97">
        <f>G90</f>
        <v>0</v>
      </c>
      <c r="H89" s="97">
        <f>H90</f>
        <v>0</v>
      </c>
    </row>
    <row r="90" spans="1:8" ht="38.25">
      <c r="A90" s="23">
        <v>83</v>
      </c>
      <c r="B90" s="29" t="s">
        <v>71</v>
      </c>
      <c r="C90" s="31" t="s">
        <v>77</v>
      </c>
      <c r="D90" s="57">
        <v>120082120</v>
      </c>
      <c r="E90" s="31" t="s">
        <v>72</v>
      </c>
      <c r="F90" s="107">
        <f>'прил 4 ведом'!G82</f>
        <v>0</v>
      </c>
      <c r="G90" s="107">
        <f>'прил 4 ведом'!H82</f>
        <v>0</v>
      </c>
      <c r="H90" s="107">
        <f>'прил 4 ведом'!I82</f>
        <v>0</v>
      </c>
    </row>
    <row r="91" spans="1:8" ht="12.75">
      <c r="A91" s="23">
        <v>84</v>
      </c>
      <c r="B91" s="22" t="s">
        <v>3</v>
      </c>
      <c r="C91" s="27" t="s">
        <v>10</v>
      </c>
      <c r="D91" s="56"/>
      <c r="E91" s="23"/>
      <c r="F91" s="107">
        <f aca="true" t="shared" si="16" ref="F91:H93">F92</f>
        <v>502037</v>
      </c>
      <c r="G91" s="97">
        <f t="shared" si="16"/>
        <v>600176</v>
      </c>
      <c r="H91" s="97">
        <f t="shared" si="16"/>
        <v>361518</v>
      </c>
    </row>
    <row r="92" spans="1:8" ht="12.75">
      <c r="A92" s="23">
        <v>85</v>
      </c>
      <c r="B92" s="22" t="s">
        <v>4</v>
      </c>
      <c r="C92" s="27" t="s">
        <v>11</v>
      </c>
      <c r="D92" s="56"/>
      <c r="E92" s="23"/>
      <c r="F92" s="97">
        <f t="shared" si="16"/>
        <v>502037</v>
      </c>
      <c r="G92" s="97">
        <f t="shared" si="16"/>
        <v>600176</v>
      </c>
      <c r="H92" s="97">
        <f t="shared" si="16"/>
        <v>361518</v>
      </c>
    </row>
    <row r="93" spans="1:8" ht="63.75">
      <c r="A93" s="23">
        <v>86</v>
      </c>
      <c r="B93" s="22" t="s">
        <v>147</v>
      </c>
      <c r="C93" s="27" t="s">
        <v>11</v>
      </c>
      <c r="D93" s="56">
        <v>100000000</v>
      </c>
      <c r="E93" s="23"/>
      <c r="F93" s="97">
        <f t="shared" si="16"/>
        <v>502037</v>
      </c>
      <c r="G93" s="97">
        <f t="shared" si="16"/>
        <v>600176</v>
      </c>
      <c r="H93" s="97">
        <f t="shared" si="16"/>
        <v>361518</v>
      </c>
    </row>
    <row r="94" spans="1:8" ht="25.5">
      <c r="A94" s="23">
        <v>87</v>
      </c>
      <c r="B94" s="22" t="s">
        <v>148</v>
      </c>
      <c r="C94" s="27" t="s">
        <v>11</v>
      </c>
      <c r="D94" s="56">
        <v>110000000</v>
      </c>
      <c r="E94" s="23"/>
      <c r="F94" s="107">
        <f>F97+F100+F103</f>
        <v>502037</v>
      </c>
      <c r="G94" s="107">
        <f>G97+G100+G103</f>
        <v>600176</v>
      </c>
      <c r="H94" s="107">
        <f>H97+H100+H103</f>
        <v>361518</v>
      </c>
    </row>
    <row r="95" spans="1:8" ht="102">
      <c r="A95" s="23">
        <v>88</v>
      </c>
      <c r="B95" s="22" t="s">
        <v>146</v>
      </c>
      <c r="C95" s="27" t="s">
        <v>11</v>
      </c>
      <c r="D95" s="56">
        <v>110081010</v>
      </c>
      <c r="E95" s="23"/>
      <c r="F95" s="97">
        <f aca="true" t="shared" si="17" ref="F95:H96">F96</f>
        <v>359520</v>
      </c>
      <c r="G95" s="97">
        <f t="shared" si="17"/>
        <v>350576</v>
      </c>
      <c r="H95" s="97">
        <f t="shared" si="17"/>
        <v>101518</v>
      </c>
    </row>
    <row r="96" spans="1:8" ht="25.5">
      <c r="A96" s="23">
        <v>89</v>
      </c>
      <c r="B96" s="29" t="s">
        <v>69</v>
      </c>
      <c r="C96" s="27" t="s">
        <v>11</v>
      </c>
      <c r="D96" s="56">
        <v>110081010</v>
      </c>
      <c r="E96" s="23">
        <v>200</v>
      </c>
      <c r="F96" s="97">
        <f t="shared" si="17"/>
        <v>359520</v>
      </c>
      <c r="G96" s="97">
        <f t="shared" si="17"/>
        <v>350576</v>
      </c>
      <c r="H96" s="97">
        <f t="shared" si="17"/>
        <v>101518</v>
      </c>
    </row>
    <row r="97" spans="1:8" ht="38.25">
      <c r="A97" s="23">
        <v>90</v>
      </c>
      <c r="B97" s="29" t="s">
        <v>71</v>
      </c>
      <c r="C97" s="27" t="s">
        <v>11</v>
      </c>
      <c r="D97" s="56">
        <v>110081010</v>
      </c>
      <c r="E97" s="23">
        <v>240</v>
      </c>
      <c r="F97" s="107">
        <f>'прил 4 ведом'!G89</f>
        <v>359520</v>
      </c>
      <c r="G97" s="107">
        <f>'прил 4 ведом'!H89</f>
        <v>350576</v>
      </c>
      <c r="H97" s="107">
        <f>'прил 4 ведом'!I89</f>
        <v>101518</v>
      </c>
    </row>
    <row r="98" spans="1:8" ht="114.75">
      <c r="A98" s="23">
        <v>91</v>
      </c>
      <c r="B98" s="22" t="s">
        <v>149</v>
      </c>
      <c r="C98" s="27" t="s">
        <v>11</v>
      </c>
      <c r="D98" s="56">
        <v>110081040</v>
      </c>
      <c r="E98" s="23"/>
      <c r="F98" s="97">
        <f aca="true" t="shared" si="18" ref="F98:H99">F99</f>
        <v>86000</v>
      </c>
      <c r="G98" s="97">
        <f t="shared" si="18"/>
        <v>0</v>
      </c>
      <c r="H98" s="97">
        <f t="shared" si="18"/>
        <v>0</v>
      </c>
    </row>
    <row r="99" spans="1:8" ht="25.5">
      <c r="A99" s="23">
        <v>92</v>
      </c>
      <c r="B99" s="29" t="s">
        <v>69</v>
      </c>
      <c r="C99" s="27" t="s">
        <v>11</v>
      </c>
      <c r="D99" s="56">
        <v>110081040</v>
      </c>
      <c r="E99" s="23">
        <v>200</v>
      </c>
      <c r="F99" s="97">
        <f t="shared" si="18"/>
        <v>86000</v>
      </c>
      <c r="G99" s="97">
        <f t="shared" si="18"/>
        <v>0</v>
      </c>
      <c r="H99" s="97">
        <f t="shared" si="18"/>
        <v>0</v>
      </c>
    </row>
    <row r="100" spans="1:8" ht="38.25">
      <c r="A100" s="23">
        <v>93</v>
      </c>
      <c r="B100" s="29" t="s">
        <v>71</v>
      </c>
      <c r="C100" s="27" t="s">
        <v>11</v>
      </c>
      <c r="D100" s="56">
        <v>110081040</v>
      </c>
      <c r="E100" s="23">
        <v>240</v>
      </c>
      <c r="F100" s="107">
        <f>'прил 4 ведом'!G92</f>
        <v>86000</v>
      </c>
      <c r="G100" s="107">
        <f>'прил 4 ведом'!H92</f>
        <v>0</v>
      </c>
      <c r="H100" s="107">
        <f>'прил 4 ведом'!I92</f>
        <v>0</v>
      </c>
    </row>
    <row r="101" spans="1:8" ht="116.25" customHeight="1">
      <c r="A101" s="23">
        <v>94</v>
      </c>
      <c r="B101" s="22" t="s">
        <v>150</v>
      </c>
      <c r="C101" s="27" t="s">
        <v>11</v>
      </c>
      <c r="D101" s="56">
        <v>110081050</v>
      </c>
      <c r="E101" s="23"/>
      <c r="F101" s="97">
        <f aca="true" t="shared" si="19" ref="F101:H102">F102</f>
        <v>56517</v>
      </c>
      <c r="G101" s="97">
        <f t="shared" si="19"/>
        <v>249600</v>
      </c>
      <c r="H101" s="97">
        <f t="shared" si="19"/>
        <v>260000</v>
      </c>
    </row>
    <row r="102" spans="1:8" ht="25.5">
      <c r="A102" s="23">
        <v>95</v>
      </c>
      <c r="B102" s="29" t="s">
        <v>69</v>
      </c>
      <c r="C102" s="27" t="s">
        <v>11</v>
      </c>
      <c r="D102" s="56">
        <v>110081050</v>
      </c>
      <c r="E102" s="23">
        <v>200</v>
      </c>
      <c r="F102" s="97">
        <f t="shared" si="19"/>
        <v>56517</v>
      </c>
      <c r="G102" s="97">
        <f t="shared" si="19"/>
        <v>249600</v>
      </c>
      <c r="H102" s="97">
        <f t="shared" si="19"/>
        <v>260000</v>
      </c>
    </row>
    <row r="103" spans="1:8" ht="38.25">
      <c r="A103" s="23">
        <v>96</v>
      </c>
      <c r="B103" s="29" t="s">
        <v>71</v>
      </c>
      <c r="C103" s="27" t="s">
        <v>11</v>
      </c>
      <c r="D103" s="56">
        <v>110081050</v>
      </c>
      <c r="E103" s="23">
        <v>240</v>
      </c>
      <c r="F103" s="107">
        <f>'прил 4 ведом'!G95</f>
        <v>56517</v>
      </c>
      <c r="G103" s="107">
        <f>'прил 4 ведом'!H95</f>
        <v>249600</v>
      </c>
      <c r="H103" s="107">
        <f>'прил 4 ведом'!I95</f>
        <v>260000</v>
      </c>
    </row>
    <row r="104" spans="1:8" ht="12.75">
      <c r="A104" s="23">
        <v>97</v>
      </c>
      <c r="B104" s="29" t="s">
        <v>21</v>
      </c>
      <c r="C104" s="31" t="s">
        <v>12</v>
      </c>
      <c r="D104" s="57"/>
      <c r="E104" s="30"/>
      <c r="F104" s="107">
        <f aca="true" t="shared" si="20" ref="F104:H105">F105</f>
        <v>1937508</v>
      </c>
      <c r="G104" s="97">
        <f t="shared" si="20"/>
        <v>1937508</v>
      </c>
      <c r="H104" s="97">
        <f t="shared" si="20"/>
        <v>1937508</v>
      </c>
    </row>
    <row r="105" spans="1:8" ht="12.75">
      <c r="A105" s="23">
        <v>98</v>
      </c>
      <c r="B105" s="29" t="s">
        <v>5</v>
      </c>
      <c r="C105" s="31" t="s">
        <v>13</v>
      </c>
      <c r="D105" s="57"/>
      <c r="E105" s="31"/>
      <c r="F105" s="97">
        <f t="shared" si="20"/>
        <v>1937508</v>
      </c>
      <c r="G105" s="97">
        <f t="shared" si="20"/>
        <v>1937508</v>
      </c>
      <c r="H105" s="97">
        <f t="shared" si="20"/>
        <v>1937508</v>
      </c>
    </row>
    <row r="106" spans="1:8" ht="25.5">
      <c r="A106" s="23">
        <v>99</v>
      </c>
      <c r="B106" s="29" t="str">
        <f>B118</f>
        <v>Подпрограмма "Прочие мероприятия Галанинского сельсовета"</v>
      </c>
      <c r="C106" s="31" t="s">
        <v>13</v>
      </c>
      <c r="D106" s="57">
        <v>140000000</v>
      </c>
      <c r="E106" s="31"/>
      <c r="F106" s="97">
        <f>F107+F111</f>
        <v>1937508</v>
      </c>
      <c r="G106" s="97">
        <f>G107+G111</f>
        <v>1937508</v>
      </c>
      <c r="H106" s="97">
        <f>H107+H111</f>
        <v>1937508</v>
      </c>
    </row>
    <row r="107" spans="1:8" ht="25.5" hidden="1">
      <c r="A107" s="23">
        <v>91</v>
      </c>
      <c r="B107" s="29" t="s">
        <v>216</v>
      </c>
      <c r="C107" s="31" t="s">
        <v>13</v>
      </c>
      <c r="D107" s="57">
        <v>210000000</v>
      </c>
      <c r="E107" s="31"/>
      <c r="F107" s="97">
        <f aca="true" t="shared" si="21" ref="F107:H109">F108</f>
        <v>0</v>
      </c>
      <c r="G107" s="97">
        <f t="shared" si="21"/>
        <v>0</v>
      </c>
      <c r="H107" s="97">
        <f t="shared" si="21"/>
        <v>0</v>
      </c>
    </row>
    <row r="108" spans="1:8" ht="76.5" hidden="1">
      <c r="A108" s="23">
        <v>92</v>
      </c>
      <c r="B108" s="29" t="s">
        <v>217</v>
      </c>
      <c r="C108" s="31" t="s">
        <v>13</v>
      </c>
      <c r="D108" s="57">
        <v>210082060</v>
      </c>
      <c r="E108" s="31"/>
      <c r="F108" s="97">
        <f t="shared" si="21"/>
        <v>0</v>
      </c>
      <c r="G108" s="97">
        <f t="shared" si="21"/>
        <v>0</v>
      </c>
      <c r="H108" s="97">
        <f t="shared" si="21"/>
        <v>0</v>
      </c>
    </row>
    <row r="109" spans="1:8" ht="38.25" hidden="1">
      <c r="A109" s="23">
        <v>93</v>
      </c>
      <c r="B109" s="29" t="s">
        <v>218</v>
      </c>
      <c r="C109" s="31" t="s">
        <v>13</v>
      </c>
      <c r="D109" s="57">
        <v>210082060</v>
      </c>
      <c r="E109" s="31" t="s">
        <v>82</v>
      </c>
      <c r="F109" s="97">
        <f t="shared" si="21"/>
        <v>0</v>
      </c>
      <c r="G109" s="97">
        <f t="shared" si="21"/>
        <v>0</v>
      </c>
      <c r="H109" s="97">
        <f t="shared" si="21"/>
        <v>0</v>
      </c>
    </row>
    <row r="110" spans="1:8" ht="12.75" hidden="1">
      <c r="A110" s="23">
        <v>94</v>
      </c>
      <c r="B110" s="29" t="s">
        <v>88</v>
      </c>
      <c r="C110" s="31" t="s">
        <v>13</v>
      </c>
      <c r="D110" s="57">
        <v>210082060</v>
      </c>
      <c r="E110" s="31" t="s">
        <v>81</v>
      </c>
      <c r="F110" s="115">
        <v>0</v>
      </c>
      <c r="G110" s="115">
        <v>0</v>
      </c>
      <c r="H110" s="115">
        <v>0</v>
      </c>
    </row>
    <row r="111" spans="1:8" ht="25.5">
      <c r="A111" s="23">
        <v>100</v>
      </c>
      <c r="B111" s="29" t="str">
        <f>B106</f>
        <v>Подпрограмма "Прочие мероприятия Галанинского сельсовета"</v>
      </c>
      <c r="C111" s="31" t="s">
        <v>13</v>
      </c>
      <c r="D111" s="57">
        <v>140000000</v>
      </c>
      <c r="E111" s="31"/>
      <c r="F111" s="97">
        <f aca="true" t="shared" si="22" ref="F111:H113">F112</f>
        <v>1937508</v>
      </c>
      <c r="G111" s="97">
        <f t="shared" si="22"/>
        <v>1937508</v>
      </c>
      <c r="H111" s="97">
        <f t="shared" si="22"/>
        <v>1937508</v>
      </c>
    </row>
    <row r="112" spans="1:8" ht="114.75">
      <c r="A112" s="23">
        <v>101</v>
      </c>
      <c r="B112" s="29" t="s">
        <v>307</v>
      </c>
      <c r="C112" s="31" t="s">
        <v>13</v>
      </c>
      <c r="D112" s="57">
        <v>140082060</v>
      </c>
      <c r="E112" s="31" t="s">
        <v>215</v>
      </c>
      <c r="F112" s="97">
        <f t="shared" si="22"/>
        <v>1937508</v>
      </c>
      <c r="G112" s="97">
        <f>G113</f>
        <v>1937508</v>
      </c>
      <c r="H112" s="97">
        <f t="shared" si="22"/>
        <v>1937508</v>
      </c>
    </row>
    <row r="113" spans="1:8" ht="38.25">
      <c r="A113" s="23">
        <v>102</v>
      </c>
      <c r="B113" s="29" t="s">
        <v>87</v>
      </c>
      <c r="C113" s="31" t="s">
        <v>13</v>
      </c>
      <c r="D113" s="57">
        <v>140082060</v>
      </c>
      <c r="E113" s="31" t="s">
        <v>82</v>
      </c>
      <c r="F113" s="97">
        <f>F114</f>
        <v>1937508</v>
      </c>
      <c r="G113" s="97">
        <f t="shared" si="22"/>
        <v>1937508</v>
      </c>
      <c r="H113" s="97">
        <f>H114</f>
        <v>1937508</v>
      </c>
    </row>
    <row r="114" spans="1:8" ht="21.75" customHeight="1">
      <c r="A114" s="23">
        <v>103</v>
      </c>
      <c r="B114" s="29" t="s">
        <v>88</v>
      </c>
      <c r="C114" s="31" t="s">
        <v>13</v>
      </c>
      <c r="D114" s="57">
        <v>140082060</v>
      </c>
      <c r="E114" s="31" t="s">
        <v>81</v>
      </c>
      <c r="F114" s="107">
        <f>'прил 4 ведом'!G106</f>
        <v>1937508</v>
      </c>
      <c r="G114" s="107">
        <f>'прил 4 ведом'!H106</f>
        <v>1937508</v>
      </c>
      <c r="H114" s="107">
        <f>'прил 4 ведом'!I106</f>
        <v>1937508</v>
      </c>
    </row>
    <row r="115" spans="1:8" ht="12.75">
      <c r="A115" s="23">
        <v>104</v>
      </c>
      <c r="B115" s="29" t="s">
        <v>151</v>
      </c>
      <c r="C115" s="31" t="s">
        <v>152</v>
      </c>
      <c r="D115" s="57"/>
      <c r="E115" s="31"/>
      <c r="F115" s="107">
        <f aca="true" t="shared" si="23" ref="F115:G117">F116</f>
        <v>0</v>
      </c>
      <c r="G115" s="97">
        <f t="shared" si="23"/>
        <v>0</v>
      </c>
      <c r="H115" s="97">
        <f>H116</f>
        <v>0</v>
      </c>
    </row>
    <row r="116" spans="1:8" ht="25.5">
      <c r="A116" s="23">
        <v>105</v>
      </c>
      <c r="B116" s="29" t="s">
        <v>153</v>
      </c>
      <c r="C116" s="31" t="s">
        <v>154</v>
      </c>
      <c r="D116" s="57"/>
      <c r="E116" s="31"/>
      <c r="F116" s="97">
        <f t="shared" si="23"/>
        <v>0</v>
      </c>
      <c r="G116" s="97">
        <f t="shared" si="23"/>
        <v>0</v>
      </c>
      <c r="H116" s="97">
        <f>H117</f>
        <v>0</v>
      </c>
    </row>
    <row r="117" spans="1:8" ht="66" customHeight="1">
      <c r="A117" s="23">
        <v>106</v>
      </c>
      <c r="B117" s="29" t="s">
        <v>155</v>
      </c>
      <c r="C117" s="31" t="s">
        <v>154</v>
      </c>
      <c r="D117" s="57">
        <v>100000000</v>
      </c>
      <c r="E117" s="31"/>
      <c r="F117" s="97">
        <f t="shared" si="23"/>
        <v>0</v>
      </c>
      <c r="G117" s="97">
        <f t="shared" si="23"/>
        <v>0</v>
      </c>
      <c r="H117" s="97">
        <f>H118</f>
        <v>0</v>
      </c>
    </row>
    <row r="118" spans="1:8" ht="25.5">
      <c r="A118" s="23">
        <v>107</v>
      </c>
      <c r="B118" s="29" t="s">
        <v>156</v>
      </c>
      <c r="C118" s="31" t="s">
        <v>154</v>
      </c>
      <c r="D118" s="57" t="str">
        <f aca="true" t="shared" si="24" ref="D118:D123">D119</f>
        <v>01400S5550</v>
      </c>
      <c r="E118" s="31"/>
      <c r="F118" s="97">
        <f>F119+F122</f>
        <v>0</v>
      </c>
      <c r="G118" s="97">
        <f>G119+G122</f>
        <v>0</v>
      </c>
      <c r="H118" s="97">
        <f>H119+H122</f>
        <v>0</v>
      </c>
    </row>
    <row r="119" spans="1:8" ht="129" customHeight="1">
      <c r="A119" s="23">
        <v>108</v>
      </c>
      <c r="B119" s="29" t="s">
        <v>161</v>
      </c>
      <c r="C119" s="31" t="s">
        <v>154</v>
      </c>
      <c r="D119" s="57" t="str">
        <f t="shared" si="24"/>
        <v>01400S5550</v>
      </c>
      <c r="E119" s="31"/>
      <c r="F119" s="107">
        <f aca="true" t="shared" si="25" ref="F119:H120">F120</f>
        <v>0</v>
      </c>
      <c r="G119" s="107">
        <f t="shared" si="25"/>
        <v>0</v>
      </c>
      <c r="H119" s="107">
        <f t="shared" si="25"/>
        <v>0</v>
      </c>
    </row>
    <row r="120" spans="1:8" ht="25.5">
      <c r="A120" s="23">
        <v>109</v>
      </c>
      <c r="B120" s="29" t="s">
        <v>69</v>
      </c>
      <c r="C120" s="31" t="s">
        <v>154</v>
      </c>
      <c r="D120" s="57" t="str">
        <f t="shared" si="24"/>
        <v>01400S5550</v>
      </c>
      <c r="E120" s="31" t="s">
        <v>70</v>
      </c>
      <c r="F120" s="97">
        <f t="shared" si="25"/>
        <v>0</v>
      </c>
      <c r="G120" s="97">
        <f t="shared" si="25"/>
        <v>0</v>
      </c>
      <c r="H120" s="97">
        <f t="shared" si="25"/>
        <v>0</v>
      </c>
    </row>
    <row r="121" spans="1:8" ht="38.25">
      <c r="A121" s="23">
        <v>110</v>
      </c>
      <c r="B121" s="29" t="s">
        <v>71</v>
      </c>
      <c r="C121" s="31" t="s">
        <v>154</v>
      </c>
      <c r="D121" s="57" t="str">
        <f t="shared" si="24"/>
        <v>01400S5550</v>
      </c>
      <c r="E121" s="31" t="s">
        <v>72</v>
      </c>
      <c r="F121" s="107">
        <v>0</v>
      </c>
      <c r="G121" s="107">
        <v>0</v>
      </c>
      <c r="H121" s="107">
        <v>0</v>
      </c>
    </row>
    <row r="122" spans="1:8" ht="130.5" customHeight="1">
      <c r="A122" s="23">
        <v>111</v>
      </c>
      <c r="B122" s="29" t="s">
        <v>164</v>
      </c>
      <c r="C122" s="31" t="s">
        <v>154</v>
      </c>
      <c r="D122" s="57" t="str">
        <f t="shared" si="24"/>
        <v>01400S5550</v>
      </c>
      <c r="E122" s="31" t="s">
        <v>215</v>
      </c>
      <c r="F122" s="97">
        <f aca="true" t="shared" si="26" ref="F122:H123">F123</f>
        <v>0</v>
      </c>
      <c r="G122" s="97">
        <f t="shared" si="26"/>
        <v>0</v>
      </c>
      <c r="H122" s="97">
        <f t="shared" si="26"/>
        <v>0</v>
      </c>
    </row>
    <row r="123" spans="1:8" ht="25.5">
      <c r="A123" s="23">
        <v>112</v>
      </c>
      <c r="B123" s="29" t="s">
        <v>69</v>
      </c>
      <c r="C123" s="31" t="s">
        <v>154</v>
      </c>
      <c r="D123" s="57" t="str">
        <f t="shared" si="24"/>
        <v>01400S5550</v>
      </c>
      <c r="E123" s="31" t="s">
        <v>70</v>
      </c>
      <c r="F123" s="97">
        <f t="shared" si="26"/>
        <v>0</v>
      </c>
      <c r="G123" s="97">
        <f t="shared" si="26"/>
        <v>0</v>
      </c>
      <c r="H123" s="97">
        <f t="shared" si="26"/>
        <v>0</v>
      </c>
    </row>
    <row r="124" spans="1:8" ht="38.25">
      <c r="A124" s="23">
        <v>113</v>
      </c>
      <c r="B124" s="29" t="s">
        <v>71</v>
      </c>
      <c r="C124" s="31" t="s">
        <v>154</v>
      </c>
      <c r="D124" s="31" t="s">
        <v>251</v>
      </c>
      <c r="E124" s="31" t="s">
        <v>72</v>
      </c>
      <c r="F124" s="107">
        <v>0</v>
      </c>
      <c r="G124" s="107">
        <v>0</v>
      </c>
      <c r="H124" s="107">
        <v>0</v>
      </c>
    </row>
    <row r="125" spans="1:8" ht="219" customHeight="1">
      <c r="A125" s="23">
        <v>114</v>
      </c>
      <c r="B125" s="142" t="s">
        <v>347</v>
      </c>
      <c r="C125" s="30">
        <v>1001</v>
      </c>
      <c r="D125" s="57">
        <v>140082110</v>
      </c>
      <c r="E125" s="31" t="s">
        <v>215</v>
      </c>
      <c r="F125" s="107">
        <f aca="true" t="shared" si="27" ref="F125:H126">F126</f>
        <v>48000</v>
      </c>
      <c r="G125" s="107">
        <f t="shared" si="27"/>
        <v>48000</v>
      </c>
      <c r="H125" s="107">
        <f t="shared" si="27"/>
        <v>48000</v>
      </c>
    </row>
    <row r="126" spans="1:8" ht="12.75">
      <c r="A126" s="23">
        <v>115</v>
      </c>
      <c r="B126" s="143" t="s">
        <v>219</v>
      </c>
      <c r="C126" s="31" t="s">
        <v>212</v>
      </c>
      <c r="D126" s="57">
        <v>140082110</v>
      </c>
      <c r="E126" s="31" t="s">
        <v>82</v>
      </c>
      <c r="F126" s="107">
        <f t="shared" si="27"/>
        <v>48000</v>
      </c>
      <c r="G126" s="107">
        <f t="shared" si="27"/>
        <v>48000</v>
      </c>
      <c r="H126" s="107">
        <f t="shared" si="27"/>
        <v>48000</v>
      </c>
    </row>
    <row r="127" spans="1:8" ht="12.75">
      <c r="A127" s="23">
        <v>116</v>
      </c>
      <c r="B127" s="143" t="s">
        <v>184</v>
      </c>
      <c r="C127" s="31" t="s">
        <v>212</v>
      </c>
      <c r="D127" s="57">
        <v>140082110</v>
      </c>
      <c r="E127" s="31" t="s">
        <v>81</v>
      </c>
      <c r="F127" s="107">
        <f>'прил 4 ведом'!G117</f>
        <v>48000</v>
      </c>
      <c r="G127" s="107">
        <f>'прил 4 ведом'!H117</f>
        <v>48000</v>
      </c>
      <c r="H127" s="107">
        <f>'прил 4 ведом'!I117</f>
        <v>48000</v>
      </c>
    </row>
    <row r="128" spans="1:8" ht="12.75">
      <c r="A128" s="23">
        <v>117</v>
      </c>
      <c r="B128" s="29" t="s">
        <v>78</v>
      </c>
      <c r="C128" s="31" t="s">
        <v>204</v>
      </c>
      <c r="D128" s="57"/>
      <c r="E128" s="31"/>
      <c r="F128" s="107">
        <f aca="true" t="shared" si="28" ref="F128:H132">F129</f>
        <v>48620</v>
      </c>
      <c r="G128" s="97">
        <f t="shared" si="28"/>
        <v>48620</v>
      </c>
      <c r="H128" s="97">
        <f t="shared" si="28"/>
        <v>48620</v>
      </c>
    </row>
    <row r="129" spans="1:8" ht="12.75">
      <c r="A129" s="23">
        <v>118</v>
      </c>
      <c r="B129" s="29" t="s">
        <v>79</v>
      </c>
      <c r="C129" s="31" t="s">
        <v>305</v>
      </c>
      <c r="D129" s="57"/>
      <c r="E129" s="31"/>
      <c r="F129" s="97">
        <f t="shared" si="28"/>
        <v>48620</v>
      </c>
      <c r="G129" s="97">
        <f t="shared" si="28"/>
        <v>48620</v>
      </c>
      <c r="H129" s="97">
        <f t="shared" si="28"/>
        <v>48620</v>
      </c>
    </row>
    <row r="130" spans="1:8" ht="25.5">
      <c r="A130" s="23">
        <v>119</v>
      </c>
      <c r="B130" s="29" t="s">
        <v>156</v>
      </c>
      <c r="C130" s="31" t="s">
        <v>305</v>
      </c>
      <c r="D130" s="57">
        <v>140000000</v>
      </c>
      <c r="E130" s="31"/>
      <c r="F130" s="97">
        <f t="shared" si="28"/>
        <v>48620</v>
      </c>
      <c r="G130" s="97">
        <f t="shared" si="28"/>
        <v>48620</v>
      </c>
      <c r="H130" s="97">
        <f t="shared" si="28"/>
        <v>48620</v>
      </c>
    </row>
    <row r="131" spans="1:8" ht="114.75">
      <c r="A131" s="23">
        <v>120</v>
      </c>
      <c r="B131" s="29" t="s">
        <v>306</v>
      </c>
      <c r="C131" s="31" t="s">
        <v>305</v>
      </c>
      <c r="D131" s="57">
        <v>140080790</v>
      </c>
      <c r="E131" s="31" t="s">
        <v>215</v>
      </c>
      <c r="F131" s="97">
        <f t="shared" si="28"/>
        <v>48620</v>
      </c>
      <c r="G131" s="97">
        <f t="shared" si="28"/>
        <v>48620</v>
      </c>
      <c r="H131" s="97">
        <f t="shared" si="28"/>
        <v>48620</v>
      </c>
    </row>
    <row r="132" spans="1:8" ht="25.5">
      <c r="A132" s="23">
        <v>121</v>
      </c>
      <c r="B132" s="29" t="s">
        <v>69</v>
      </c>
      <c r="C132" s="31" t="s">
        <v>305</v>
      </c>
      <c r="D132" s="57">
        <v>140080790</v>
      </c>
      <c r="E132" s="31" t="s">
        <v>70</v>
      </c>
      <c r="F132" s="97">
        <f t="shared" si="28"/>
        <v>48620</v>
      </c>
      <c r="G132" s="97">
        <f t="shared" si="28"/>
        <v>48620</v>
      </c>
      <c r="H132" s="97">
        <f t="shared" si="28"/>
        <v>48620</v>
      </c>
    </row>
    <row r="133" spans="1:8" ht="38.25">
      <c r="A133" s="23">
        <v>122</v>
      </c>
      <c r="B133" s="29" t="s">
        <v>71</v>
      </c>
      <c r="C133" s="31" t="s">
        <v>305</v>
      </c>
      <c r="D133" s="57">
        <v>140080790</v>
      </c>
      <c r="E133" s="31" t="s">
        <v>72</v>
      </c>
      <c r="F133" s="107">
        <f>'прил 4 ведом'!G121</f>
        <v>48620</v>
      </c>
      <c r="G133" s="107">
        <v>48620</v>
      </c>
      <c r="H133" s="107">
        <v>48620</v>
      </c>
    </row>
    <row r="134" spans="1:8" ht="145.5" customHeight="1">
      <c r="A134" s="23">
        <v>123</v>
      </c>
      <c r="B134" s="142" t="s">
        <v>348</v>
      </c>
      <c r="C134" s="31" t="s">
        <v>201</v>
      </c>
      <c r="D134" s="57">
        <v>8110082090</v>
      </c>
      <c r="E134" s="31" t="s">
        <v>215</v>
      </c>
      <c r="F134" s="107">
        <f aca="true" t="shared" si="29" ref="F134:H135">F135</f>
        <v>26404</v>
      </c>
      <c r="G134" s="107">
        <f t="shared" si="29"/>
        <v>26404</v>
      </c>
      <c r="H134" s="107">
        <f t="shared" si="29"/>
        <v>26404</v>
      </c>
    </row>
    <row r="135" spans="1:8" ht="12.75">
      <c r="A135" s="23">
        <v>124</v>
      </c>
      <c r="B135" s="143" t="s">
        <v>219</v>
      </c>
      <c r="C135" s="31" t="s">
        <v>201</v>
      </c>
      <c r="D135" s="57">
        <v>8110082090</v>
      </c>
      <c r="E135" s="31" t="s">
        <v>82</v>
      </c>
      <c r="F135" s="107">
        <f t="shared" si="29"/>
        <v>26404</v>
      </c>
      <c r="G135" s="107">
        <f t="shared" si="29"/>
        <v>26404</v>
      </c>
      <c r="H135" s="107">
        <f t="shared" si="29"/>
        <v>26404</v>
      </c>
    </row>
    <row r="136" spans="1:8" ht="12.75">
      <c r="A136" s="23">
        <v>125</v>
      </c>
      <c r="B136" s="143" t="s">
        <v>184</v>
      </c>
      <c r="C136" s="31" t="s">
        <v>201</v>
      </c>
      <c r="D136" s="57">
        <v>8110082090</v>
      </c>
      <c r="E136" s="31" t="s">
        <v>81</v>
      </c>
      <c r="F136" s="107">
        <f>'прил 4 ведом'!G128</f>
        <v>26404</v>
      </c>
      <c r="G136" s="107">
        <f>'прил 4 ведом'!H128</f>
        <v>26404</v>
      </c>
      <c r="H136" s="107">
        <f>'прил 4 ведом'!I128</f>
        <v>26404</v>
      </c>
    </row>
    <row r="137" spans="1:8" ht="12.75">
      <c r="A137" s="23">
        <v>126</v>
      </c>
      <c r="B137" s="22" t="s">
        <v>25</v>
      </c>
      <c r="C137" s="27"/>
      <c r="D137" s="23"/>
      <c r="E137" s="27"/>
      <c r="F137" s="97">
        <v>0</v>
      </c>
      <c r="G137" s="119">
        <f>'прил 4 ведом'!H129</f>
        <v>227988</v>
      </c>
      <c r="H137" s="119">
        <f>'прил 4 ведом'!I129</f>
        <v>448853</v>
      </c>
    </row>
    <row r="138" spans="1:8" ht="12.75">
      <c r="A138" s="177"/>
      <c r="B138" s="177"/>
      <c r="C138" s="28"/>
      <c r="D138" s="23"/>
      <c r="E138" s="23"/>
      <c r="F138" s="97">
        <f>F11</f>
        <v>8637218</v>
      </c>
      <c r="G138" s="97">
        <f>G11</f>
        <v>9119535</v>
      </c>
      <c r="H138" s="97">
        <f>H11</f>
        <v>8977062</v>
      </c>
    </row>
    <row r="139" spans="1:7" ht="12.75">
      <c r="A139" s="61"/>
      <c r="B139" s="65"/>
      <c r="C139" s="66"/>
      <c r="D139" s="67"/>
      <c r="E139" s="64"/>
      <c r="F139" s="68"/>
      <c r="G139" s="68"/>
    </row>
    <row r="140" spans="1:7" ht="12.75">
      <c r="A140" s="61"/>
      <c r="B140" s="65"/>
      <c r="C140" s="66"/>
      <c r="D140" s="67"/>
      <c r="E140" s="68"/>
      <c r="F140" s="68"/>
      <c r="G140" s="68"/>
    </row>
    <row r="141" spans="1:7" ht="12.75">
      <c r="A141" s="61"/>
      <c r="B141" s="69"/>
      <c r="C141" s="70"/>
      <c r="D141" s="71"/>
      <c r="E141" s="72"/>
      <c r="F141" s="72"/>
      <c r="G141" s="72"/>
    </row>
    <row r="142" spans="1:7" ht="12.75">
      <c r="A142" s="61"/>
      <c r="B142" s="69"/>
      <c r="C142" s="70"/>
      <c r="D142" s="71"/>
      <c r="E142" s="64"/>
      <c r="F142" s="64"/>
      <c r="G142" s="64"/>
    </row>
    <row r="143" spans="1:7" ht="210.75" customHeight="1">
      <c r="A143" s="61"/>
      <c r="B143" s="73"/>
      <c r="C143" s="70"/>
      <c r="D143" s="71"/>
      <c r="E143" s="72"/>
      <c r="F143" s="72"/>
      <c r="G143" s="72"/>
    </row>
    <row r="144" spans="1:7" ht="12.75">
      <c r="A144" s="61"/>
      <c r="B144" s="62"/>
      <c r="C144" s="70"/>
      <c r="D144" s="71"/>
      <c r="E144" s="72"/>
      <c r="F144" s="72"/>
      <c r="G144" s="72"/>
    </row>
    <row r="145" spans="1:7" ht="12.75">
      <c r="A145" s="61"/>
      <c r="B145" s="62"/>
      <c r="C145" s="63"/>
      <c r="D145" s="74"/>
      <c r="E145" s="72"/>
      <c r="F145" s="72"/>
      <c r="G145" s="72"/>
    </row>
    <row r="146" spans="1:7" ht="12.75">
      <c r="A146" s="61"/>
      <c r="B146" s="69"/>
      <c r="C146" s="61"/>
      <c r="D146" s="71"/>
      <c r="E146" s="72"/>
      <c r="F146" s="117"/>
      <c r="G146" s="117"/>
    </row>
    <row r="147" spans="1:7" ht="12.75">
      <c r="A147" s="181"/>
      <c r="B147" s="181"/>
      <c r="C147" s="61"/>
      <c r="D147" s="61"/>
      <c r="E147" s="72"/>
      <c r="F147" s="72"/>
      <c r="G147" s="72"/>
    </row>
  </sheetData>
  <sheetProtection/>
  <mergeCells count="15">
    <mergeCell ref="H8:H10"/>
    <mergeCell ref="A7:E7"/>
    <mergeCell ref="A5:G6"/>
    <mergeCell ref="A2:H2"/>
    <mergeCell ref="A8:A10"/>
    <mergeCell ref="A147:B147"/>
    <mergeCell ref="B8:B10"/>
    <mergeCell ref="C8:C10"/>
    <mergeCell ref="D8:D10"/>
    <mergeCell ref="A138:B138"/>
    <mergeCell ref="A1:H1"/>
    <mergeCell ref="A3:H3"/>
    <mergeCell ref="E8:E10"/>
    <mergeCell ref="F8:F10"/>
    <mergeCell ref="G8:G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2021-12-29T05:06:04Z</cp:lastPrinted>
  <dcterms:created xsi:type="dcterms:W3CDTF">2010-12-02T07:50:49Z</dcterms:created>
  <dcterms:modified xsi:type="dcterms:W3CDTF">2021-12-29T05:07:13Z</dcterms:modified>
  <cp:category/>
  <cp:version/>
  <cp:contentType/>
  <cp:contentStatus/>
</cp:coreProperties>
</file>