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8670" tabRatio="676" activeTab="5"/>
  </bookViews>
  <sheets>
    <sheet name="текст" sheetId="1" r:id="rId1"/>
    <sheet name="прил 1 источники" sheetId="2" r:id="rId2"/>
    <sheet name="прил 2 доходы" sheetId="3" r:id="rId3"/>
    <sheet name="прил 3 РП" sheetId="4" r:id="rId4"/>
    <sheet name="прил 4 ведом" sheetId="5" r:id="rId5"/>
    <sheet name="прил 5 ЦСР,ВР,РП" sheetId="6" r:id="rId6"/>
    <sheet name="прил 6 РП,ЦСР,ВР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<sst xmlns="http://schemas.openxmlformats.org/spreadsheetml/2006/main" count="1250" uniqueCount="382">
  <si>
    <t>Другие вопросы в области национальной  безопасности и правоохранительной деятельности</t>
  </si>
  <si>
    <t>0300</t>
  </si>
  <si>
    <t>0314</t>
  </si>
  <si>
    <t>Жилищно-коммунальное хозяйство</t>
  </si>
  <si>
    <t>Благоустройство</t>
  </si>
  <si>
    <t>Культура</t>
  </si>
  <si>
    <t>Наименование показателя бюджетной классификации</t>
  </si>
  <si>
    <t>0100</t>
  </si>
  <si>
    <t>0102</t>
  </si>
  <si>
    <t>0104</t>
  </si>
  <si>
    <t>0500</t>
  </si>
  <si>
    <t>0503</t>
  </si>
  <si>
    <t>0800</t>
  </si>
  <si>
    <t>0801</t>
  </si>
  <si>
    <t>Код ведомства</t>
  </si>
  <si>
    <t>Функционирование высшего должностного лица  субъекта Российской Федерации и муниципального образования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</si>
  <si>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</si>
  <si>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</si>
  <si>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</si>
  <si>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0111</t>
  </si>
  <si>
    <t xml:space="preserve">                                                    </t>
  </si>
  <si>
    <t xml:space="preserve">Культура, кинематография                                                          </t>
  </si>
  <si>
    <t xml:space="preserve">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</si>
  <si>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</si>
  <si>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Культура, кинематография</t>
  </si>
  <si>
    <t>Условно утвержденные расходы</t>
  </si>
  <si>
    <t>805 1 11 05070 00 0000 120</t>
  </si>
  <si>
    <t>Администрация Галанинского сельсовета</t>
  </si>
  <si>
    <t>Резервные фонды исполнительных органов местного самоуправления по администрации Галанинского сельсовета в рамках непрограммных расходов</t>
  </si>
  <si>
    <t xml:space="preserve">             Итого источников финансирования дефицита бюджета</t>
  </si>
  <si>
    <t>Осуществление первичного воинского учета на территориях, где отсутствуют военные комиссариаты по администрации Галанинского сельсовета в рамках непрограмных расходов отдельных органов местного самоуправления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</si>
  <si>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4</t>
    </r>
  </si>
  <si>
    <r>
      <t xml:space="preserve">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1</t>
    </r>
  </si>
  <si>
    <t>Расходы на выплату персоналу в целях обеспечения выполнения функций государственными (муниципальными органами, казенными учреждениями, органами управления государственными внебюджетными фондами</t>
  </si>
  <si>
    <t>Подпрограмма "Обеспечение  безопасности жителей Галанинского сельсовета "</t>
  </si>
  <si>
    <t xml:space="preserve">                                                                                                                                                                                                           (рублей)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</si>
  <si>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</si>
  <si>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</si>
  <si>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</si>
  <si>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</si>
  <si>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</si>
  <si>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</si>
  <si>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</si>
  <si>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</si>
  <si>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Уменьшение остатков денежных средств бюджетов поселений</t>
  </si>
  <si>
    <t>Всего</t>
  </si>
  <si>
    <t xml:space="preserve">                        </t>
  </si>
  <si>
    <t>(рублей)</t>
  </si>
  <si>
    <t>Сумма</t>
  </si>
  <si>
    <t>№  строки</t>
  </si>
  <si>
    <t>Код</t>
  </si>
  <si>
    <t>Непрограммные расходы на функционирование  высшего должностного лица муниципального образования</t>
  </si>
  <si>
    <t>Функционирование главы сельского Совета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</si>
  <si>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 местного самоуправления</t>
  </si>
  <si>
    <t>Расходы на выплату персоналу государственных (муниципальных) органов</t>
  </si>
  <si>
    <t>Непрограммные расходы отдельных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</si>
  <si>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</si>
  <si>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Иные бюджетные ассигнования</t>
  </si>
  <si>
    <t>800</t>
  </si>
  <si>
    <t>Функционирование администрации Галанинского сельсовета</t>
  </si>
  <si>
    <t>Мероприятия на выполнение государственных полномочий  по созданию и обеспечению деятельности административных комиссий по администрации Галанинского сельсовета в рамках непрограмных расходов отдельных органов местного самоуправления</t>
  </si>
  <si>
    <t>Реализация государственной политики в области приватизации и управления государственной и муниципальной собственностью по администрации Галанинского сельсовета в рамках непрограммных расходов отдельных органов местного самоуправления.</t>
  </si>
  <si>
    <t>Подпрограмма "Обеспечение  безопасности жителей Галанинского сельсовета"</t>
  </si>
  <si>
    <t>Дорожное хозяйство (дорожные фонды)</t>
  </si>
  <si>
    <t>182 1 06 06030 00 0000 110</t>
  </si>
  <si>
    <t>182 1 06 06033 10 0000 110</t>
  </si>
  <si>
    <t>182 1 06 06040 00 0000 110</t>
  </si>
  <si>
    <t>182 1 06 06043 10 0000 110</t>
  </si>
  <si>
    <t>120</t>
  </si>
  <si>
    <t>Закупки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</si>
  <si>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</si>
  <si>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</si>
  <si>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</si>
  <si>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 xml:space="preserve">     1) на сумму доходов,  дополнительно полученных  от оказания платных услуг,   безвозмездных поступлений от физических и юридических лиц, в том числе добровольных пожертвований,  и от иной приносящей доход деятельности сверх утвержденных настоящим Решением и бюджетной сметой бюджетных ассигнований, направленных на финансирование расходов данных учреждений в соответствии с бюджетной сметой;</t>
  </si>
  <si>
    <t>Национальная экономика</t>
  </si>
  <si>
    <t>Дорожное хозяйство (дорожный фонд)</t>
  </si>
  <si>
    <t>0400</t>
  </si>
  <si>
    <t>0409</t>
  </si>
  <si>
    <t>Физическая культура и спорт</t>
  </si>
  <si>
    <t xml:space="preserve">Физическая культура </t>
  </si>
  <si>
    <t xml:space="preserve">         Установить, что публичные нормативные обязательства поселения не принимаются.</t>
  </si>
  <si>
    <t>540</t>
  </si>
  <si>
    <t>500</t>
  </si>
  <si>
    <t xml:space="preserve">    3) в случаях переименования, реорганизации, ликвидации, создания муниципальных учреждений, в том числе путем изменения типа существующих местных бюджетных учреждений, за счет перераспределения объема оказываемых муниципальных услуг, выполняемых работ и (или) исполняемых муниципальных функций и численности в пределах общего объема средств, предусмотренных настоящим Решением на обеспечение деятельности;</t>
  </si>
  <si>
    <t xml:space="preserve">    2) в случаях образования, переименования, реорганизации, ликвидации муниципальных учреждений, в том числе путем изменения типа существующих местных бюджетных учреждений, перераспределения их полномочий и численности  в пределах общего объема средств, предусмотренных настоящим Решением на обеспечение деятельности;</t>
  </si>
  <si>
    <t>000 1 08 04020 01 0000 110</t>
  </si>
  <si>
    <t xml:space="preserve">      5) в случаях изменения размеров субсидий, предусмотренных муниципальными бюджетным учреждениям на возмещение нормативных затрат, связанных с оказанием ими в соответствии с муниципальным заданием муниципальных услуг ( выполнением работ);</t>
  </si>
  <si>
    <t xml:space="preserve">Предоставление субсидий бюджетным, автономным учреждениям и иным некоммерческим организациям </t>
  </si>
  <si>
    <t>Субсидии бюджетным учреждениям</t>
  </si>
  <si>
    <t>НАЛОГИ НА ТОВАРЫ (РАБОТЫ, УСЛУГИ), РЕАЛИЗУЕМЫЕ НА ТЕРРИТОРИИ РОССИЙСКОЙ ФЕДЕРАЦИИ</t>
  </si>
  <si>
    <t>БЕЗВОЗМЕЗДНЫЕ ПОСТУПЛЕНИЯ ОТ ДРУГИХ БЮДЖЕТОВ БЮДЖЕТНОЙ СИСТЕМЫ РОССИЙСКОЙ ФЕДЕРАЦИИ</t>
  </si>
  <si>
    <t>0002 02 0000 00 0000 000</t>
  </si>
  <si>
    <t>Дотации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</si>
  <si>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</si>
  <si>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</si>
  <si>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местным бюджетам на выполнение передаваемых полномочий субъектов Российской Федерации </t>
  </si>
  <si>
    <t>Прочие межбюджетные трансферты, передаваемые бюджетам</t>
  </si>
  <si>
    <t>Доходы от сдачи в аренду имущества, составляющего казну сельских поселений (за исключением земельных участков)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</si>
  <si>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</si>
  <si>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 на поддержку мер по обеспечению сбалансированности бюджетов</t>
  </si>
  <si>
    <t>Акцизы по подакцизным товарам (продукции), производимым на территории Российской Федерации</t>
  </si>
  <si>
    <t>1400S5550</t>
  </si>
  <si>
    <t>Содержание автомобильных дорог и инженерных сооружений на них в границах поселений в рамках подпрограммы "Содержание автомобильных дорог общего пользования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</si>
  <si>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 xml:space="preserve">Содержание автомобильных дорог и инженерных сооружений на них в границах поселений за счет муниципального дорожного фонда в рамках подпрограммы "Содержание патомобильных дорог общего пользования Галанинского сельсовета"  муниципальной программы "Создание безопасных и комфлотных условий для проживания на территории Галанинского сельсовета" </t>
  </si>
  <si>
    <t>2.       В целях использования доходов от сдачи в аренду имущества и от приносящей доход деятельности муниципальные бюджетные учреждения ежемесячно до 25-го числа месяца, предшествующего планируемому, направляют информацию главным распорядителям средств сельского бюджета о фактическом их поступлении. Информация представляется нарастающим итогом с начала текущего финансового года с указанием поступлений в текущем месяце.</t>
  </si>
  <si>
    <t>3.       Главные распорядители средств сельского бюджета на основании информации о фактическом поступлении доходов от сдачи в аренду имущества и от приносящей доход деятельности ежемесячно до 28-го числа месяца, предшествующего планируемому, формируют заявки на финансирование на очередной месяц с указанием даты предполагаемого финансирования.</t>
  </si>
  <si>
    <t>4.       Администрация Галанинского сельсовета осуществляет зачисление денежных средств на лицевые счета соответствующих муниципальных бюджетных учреждений, открытые в  Управлении Федерального казначейства по Красноярскому краю в соответствии с заявками на финансирование по датам предполагаемого финансирования.</t>
  </si>
  <si>
    <t xml:space="preserve">Субвенции бюджетам субъектов Российской Федерации </t>
  </si>
  <si>
    <t>000 1 03 00000 00 0000 000</t>
  </si>
  <si>
    <t>000 1 06 06000 00 0000 110</t>
  </si>
  <si>
    <t>000 1 06 01000 00 0000 110</t>
  </si>
  <si>
    <t>000 1 01 00000 00 0000 000</t>
  </si>
  <si>
    <t>100 1 03 02000 01 0000 110</t>
  </si>
  <si>
    <t>100 1 03 02230 01 0000 110</t>
  </si>
  <si>
    <t>100 1 03 02240 01 0000 110</t>
  </si>
  <si>
    <t>100 1 03 02250 01 0000 110</t>
  </si>
  <si>
    <t>100 1 03 02260 01 0000 110</t>
  </si>
  <si>
    <t>870</t>
  </si>
  <si>
    <t>Резервные средства</t>
  </si>
  <si>
    <t>100</t>
  </si>
  <si>
    <t>Уплата налогов, сборов и иных платежей</t>
  </si>
  <si>
    <t>Галанинский сельский Совет депутатов</t>
  </si>
  <si>
    <t xml:space="preserve">      7) в случае заключения Администрацией Галанинского сельсовета с Администрацией Казачинского района соглашений по передаче осуществления части полномочий в пределах объема средств, предусмотренных на выполнение указанных полномочий;</t>
  </si>
  <si>
    <t>805 01 05 00 00 00 0000 000</t>
  </si>
  <si>
    <t>805 01 05 00 00 00 0000 500</t>
  </si>
  <si>
    <t>805 01 05 02 00 00 0000 500</t>
  </si>
  <si>
    <t>805 01 05 02 01 00 0000 510</t>
  </si>
  <si>
    <t>805 01 05 02 01 10 0000 510</t>
  </si>
  <si>
    <t>805 01 05 00 00 00 0000 600</t>
  </si>
  <si>
    <t>805 01 05 02 00 00 0000 600</t>
  </si>
  <si>
    <t>805 01 05 02 01 00 0000 610</t>
  </si>
  <si>
    <t>805 01 05 02 01 10 0000 610</t>
  </si>
  <si>
    <t>Наименование кода классификации доходов бюджета</t>
  </si>
  <si>
    <t>Код классификации доходов бюджета</t>
  </si>
  <si>
    <t>Подпрограмма  "Благоустройство  территории Галанинского сельсовета"</t>
  </si>
  <si>
    <t xml:space="preserve">Подпрограмма "Содержания автомобильных дорог общего пользования Галанинского сельсовета" </t>
  </si>
  <si>
    <t xml:space="preserve">Содержание автомобильных дорог и инженерных сооружений на них в границах городских округов и поселений  за счет муниципального дорожного фонда в рамках подпрограммы "Содержания автомобильных дорог общего пользования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</si>
  <si>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</si>
  <si>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Прочие межбюджетные трансферты, передаваемые бюджетам сельских поселений</t>
  </si>
  <si>
    <t xml:space="preserve">Обеспечение мероприятий по первичным мерам пожарной безопасности в рамках подпрограммы "Обеспечение безопасности жителей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</si>
  <si>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Обеспечение мероприятий по первичным мерам пожарной безопасности в рамках подпрограммы "Обеспечение безопасности жителей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</si>
  <si>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805 1 11 05075 10 0000 120</t>
  </si>
  <si>
    <t>Уличное освещение в рамках подпрограммы "Благоустройство  территории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</t>
  </si>
  <si>
    <t>Мероприятия в области занятости населения в рамках подпрограммы "Благоустройство территории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</si>
  <si>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>Уличное освещение в рамках подпрограммы "Благоустройство  территории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</si>
  <si>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 xml:space="preserve">Муниципальная программа Галанинского сельсовета "Создание безопасных и комфортных условий для проживания на территории Галанинского сельсовета" </t>
  </si>
  <si>
    <t xml:space="preserve">Подпрограмма  "Благоустройство  территории Галанинского сельсовета" </t>
  </si>
  <si>
    <t xml:space="preserve">Организация и содержание мест захоронения в рамках подпрограммы "Благоустройство 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</si>
  <si>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Прочие мероприятия по благоустройству городских округов и поселений в рамках подпрограммы "Благоустройство 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</si>
  <si>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Здравоохранение</t>
  </si>
  <si>
    <t>0900</t>
  </si>
  <si>
    <t>Другие вопросы в области здравоохранения</t>
  </si>
  <si>
    <t>0909</t>
  </si>
  <si>
    <t>Муниципальная программа Галанинского сельсовета "Создание безопасных и комфортных условий для проживания на территории Галанинского сельсовета"</t>
  </si>
  <si>
    <t>Подпрограмма "Прочие мероприятия Галанинского сельсовета"</t>
  </si>
  <si>
    <t xml:space="preserve">Уличное освещение в рамках подпрограммы "Благоустройство 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</si>
  <si>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Прочие мероприятия Галанинского сельсовета по благоустройству городских округов и поселений в рамках подпрограммы "Благоустройство 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</si>
  <si>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Мероприятия в области занятости населения в рамках подпрограммы "Благоустройство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</si>
  <si>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Подпрограмма  "Прочие мероприятия Галанинского сельсовета "</t>
  </si>
  <si>
    <t>Организация и проведение аккарицидных обработок мест массового отдыха населения за счет средств краевого бюджета в рамках подпрограммы "Прочие мероприятия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</si>
  <si>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>Красноярский край Казачинский район</t>
  </si>
  <si>
    <t xml:space="preserve">                                                 Российская Федерация</t>
  </si>
  <si>
    <t>Организация и проведение аккарицидных обработок мест массового отдыха населения за счет средств местного бюджета в рамках подпрограммы "Прочие мероприятия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</si>
  <si>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</si>
  <si>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№ строки</t>
  </si>
  <si>
    <t>000 1 06 00000 00 0000 000</t>
  </si>
  <si>
    <t>Резервные фонды исполнительных органов местного самоуправления по администрации Галанинского сельсовета в рамках непрограммных расходов отдельных органов местного самоуправления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</si>
  <si>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</si>
  <si>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000 1 00 00000 00 0000 000</t>
  </si>
  <si>
    <t>НАЛОГОВЫЕ И НЕНАЛОГОВЫЕ ДОХОДЫ</t>
  </si>
  <si>
    <t>НАЛОГИ НА ПРИБЫЛЬ, ДОХОДЫ</t>
  </si>
  <si>
    <t>182 1 01 02000 01 0000 110</t>
  </si>
  <si>
    <t>Налог на доходы физических лиц</t>
  </si>
  <si>
    <t>182 1 06 01030 10 0000 110</t>
  </si>
  <si>
    <t>000 1 08 00000 00 0000 000</t>
  </si>
  <si>
    <t>ГОСУДАРСТВЕННАЯ ПОШЛИНА</t>
  </si>
  <si>
    <t>000 1 08 04000 01 0000 110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</si>
  <si>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</si>
  <si>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</si>
  <si>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</si>
  <si>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000 2 00 00000 00 0000 000</t>
  </si>
  <si>
    <t>БЕЗВОЗМЕЗДНЫЕ ПОСТУПЛЕНИЯ</t>
  </si>
  <si>
    <t>Иные межбюджетные трансферты</t>
  </si>
  <si>
    <t>Раздел-подраздел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</si>
  <si>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</si>
  <si>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</si>
  <si>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</si>
  <si>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</si>
  <si>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182 1 01 02010 01 0000 110</t>
  </si>
  <si>
    <t>182 1 01 02030 01 0000 110</t>
  </si>
  <si>
    <t>НАЛОГИ НА ИМУЩЕСТВО</t>
  </si>
  <si>
    <t>Земельный налог</t>
  </si>
  <si>
    <t>0113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</si>
  <si>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</si>
  <si>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</si>
  <si>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</si>
  <si>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0200</t>
  </si>
  <si>
    <t>0203</t>
  </si>
  <si>
    <t>Национальная безопасность и правоохранительная деятельность</t>
  </si>
  <si>
    <t>1403</t>
  </si>
  <si>
    <t>Прочие межбюджетные трансферты общего характера</t>
  </si>
  <si>
    <t>1400</t>
  </si>
  <si>
    <t>1100</t>
  </si>
  <si>
    <t xml:space="preserve">     4)   в случае перераспределения бюджетных ассигнований в пределах общего объема средств, предусмотренных муниципальному бюджетному учреждению в виде субсидий, включая субсидии на возмещение нормативных затрат, связанных с оказанием ими в соответствии с муниципальным заданием муниципальных услуг (выполнением работ), бюджетных инвестиций;</t>
  </si>
  <si>
    <t xml:space="preserve">     6) в случае перераспределения бюджетных ассигнований в пределах общего объема расходов, предусмотренных настоящим Решением муниципальному бюджетному учреждению в виде субсидий на цели, не связанные с финансовым обеспечением выполнения муниципального задания муниципальных услуг (выполнением работ);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</si>
  <si>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</si>
  <si>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</si>
  <si>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Социальная политика</t>
  </si>
  <si>
    <t>1000</t>
  </si>
  <si>
    <t>Пенсионное обеспечение</t>
  </si>
  <si>
    <t>1001</t>
  </si>
  <si>
    <t>Межбюджетные трансферты общего характера бюджетам бюджетной системы Российской Федерации</t>
  </si>
  <si>
    <t>244</t>
  </si>
  <si>
    <t>000</t>
  </si>
  <si>
    <t xml:space="preserve">Подпрограмма "Сохранение культурного наследия" </t>
  </si>
  <si>
    <t xml:space="preserve">Обеспечение  деятельности (оказание услуг) подведомственных учреждений в рамках подпрограммы "Сохранение культурного наследия"   муниципальной программы Галанинского сельсовета "Развитие культуры" </t>
  </si>
  <si>
    <t>Предоставление субсидий бюджетным, автономным учреждениям и иным некоммерческим организациям.</t>
  </si>
  <si>
    <t>Межбюджетные трансферты</t>
  </si>
  <si>
    <t>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"Содержание автомобильных дорог общего пользования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</si>
  <si>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Закупки товаров, работ и услуг для государственных (муниципальных ) нужд.</t>
  </si>
  <si>
    <t>Иные закупки товаров и услуг для обеспечения государственных (муниципальных) нужд</t>
  </si>
  <si>
    <t>Подпрограмма "Сохранение культурного наследия"</t>
  </si>
  <si>
    <t xml:space="preserve">Обеспечение деятельности (оказания услуг) ведомственных учреждений в рамках подпрограммы "Сохранение культурного наследия " муниципальной программы Галанинского сельсовета "Развитие культуры" </t>
  </si>
  <si>
    <t>Бюджетные трансферты общего характера бюджетам бюджетной системы Российской федерации</t>
  </si>
  <si>
    <t>Субвенции бюджетам сельских поселений на выполнение передаваемых полномочий субъектов Российской Федерации по созданию и обеспечению деятельности административных комиссий</t>
  </si>
  <si>
    <t xml:space="preserve">     3)  дефицит  бюджета поселения в сумме 0,00 рублей;</t>
  </si>
  <si>
    <t xml:space="preserve">    4)  источники внутреннего финансирования дефицита бюджета поселения  в сумме 0,00  рублей согласно приложению 1 к настоящему решению.                                                                                                                                                                                    </t>
  </si>
  <si>
    <t>805 2 02 49999 10 0002 150</t>
  </si>
  <si>
    <t>805 2 02 49999 10 0000 150</t>
  </si>
  <si>
    <t>805 2 02 49999 00 0000 150</t>
  </si>
  <si>
    <t>000 2 02 40000 00 0000 150</t>
  </si>
  <si>
    <t>805 2 02 35118 10 0000 150</t>
  </si>
  <si>
    <t>805 2 02 30024 10 4901 150</t>
  </si>
  <si>
    <t>805 2 02 30024 00 0000 150</t>
  </si>
  <si>
    <t>000 2 02 30000  10 0000 150</t>
  </si>
  <si>
    <t>000 2 02 30000 00 0000 150</t>
  </si>
  <si>
    <t>805 2 02 15001 10 0030 150</t>
  </si>
  <si>
    <t>000 2 02 10000 00 0000 150</t>
  </si>
  <si>
    <t>805 2 02 15001 00 0000 150</t>
  </si>
  <si>
    <t>805 2 02 15001 10 0000 150</t>
  </si>
  <si>
    <t>0310</t>
  </si>
  <si>
    <t xml:space="preserve">Софинансирование на обеспечение мероприятий по первичным мерам пожарной безопасности в рамках подпрограммы "Обеспечение безопасности жителей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</si>
  <si>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01300S4120</t>
  </si>
  <si>
    <t>01400S5550</t>
  </si>
  <si>
    <t>Подпрограмма "Содержание автомобильных дорог общего пользования Галанинского сельсовета "</t>
  </si>
  <si>
    <t xml:space="preserve"> 1) Установить, что не использованные по состоянию на 1 января 2022 года остатки межбюджетных трансфертов, предоставленных бюджету поселения за счет средств федерального бюджета в форме субвенций, субсидий, иных межбюджетных трансфертов, имеющих целевое назначение, подлежат возврату в районный бюджет в течение первых 5 рабочих дней 2022 года.</t>
  </si>
  <si>
    <t xml:space="preserve">    2) Остатки средств бюджета поселения на 1 января 2022 года в полном объеме, за исключением неиспользованных остатков межбюджетных трансфертов, полученных из районного бюджета в форме субсидий, субвенций и иных межбюджетных трансфертов, имеющих целевое назначение, могут направляться на покрытие временных кассовых разрывов, возникающих в ходе исполнения бюджета поселения в 2022 году.</t>
  </si>
  <si>
    <t>Межбюджетные трансферты  предоставляются в соответствии с  утвержденной бюджетной  росписью и порядком, утвержденным представительным органом Галанинского сельсовета. Направить в 2022году и плановом периоде 2023-2024годов в бюджет Казачинского района:</t>
  </si>
  <si>
    <t>Доходы бюджета поселений  2023 года</t>
  </si>
  <si>
    <t>Доходы бюджета поселений  2024 года</t>
  </si>
  <si>
    <t>Сумма на 2023 год</t>
  </si>
  <si>
    <t>Сумма на 2024 год</t>
  </si>
  <si>
    <t>Сумма на    2024 год</t>
  </si>
  <si>
    <t>Прочие субсидии</t>
  </si>
  <si>
    <t>805 202 29 999 10 1060 150</t>
  </si>
  <si>
    <t>805 202 29999 10 7412 150</t>
  </si>
  <si>
    <t>Прочие субсидии бюджетам сельских поселений (на реализацию мероприятий, направленных на  повышение безопасности дорожного движения)</t>
  </si>
  <si>
    <t>Прочие субсидии бюджетам сельских поселений на обеспечение первичных мер пожарной безопасности</t>
  </si>
  <si>
    <t>805 202 29999 10 7509</t>
  </si>
  <si>
    <t>Прочие субсидии бюджетам сельских поселений на организацию и проведение акарицидной обработки</t>
  </si>
  <si>
    <t>805 2 02 35118 00 0000 150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</si>
  <si>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</si>
  <si>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</si>
  <si>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</si>
  <si>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</si>
  <si>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имущество физических лиц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</si>
  <si>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</si>
  <si>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</si>
  <si>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</si>
  <si>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</si>
  <si>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</si>
  <si>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</si>
  <si>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</si>
  <si>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</si>
  <si>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</si>
  <si>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</si>
  <si>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805 202 29 9999 00 0000 150</t>
  </si>
  <si>
    <t>1102</t>
  </si>
  <si>
    <t xml:space="preserve">Проведение официальных физкультурных и спортивных мероприятий в рамках подпрограммы "Прочие мероприятия  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сельсовета"" </t>
  </si>
  <si>
    <t xml:space="preserve">Обеспечение деятельности (оказания услуг) подведомственных учреждений в рамках подпрограммы "Прочие мероприятия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</si>
  <si>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Муниципальная программа Галанинского сельсовета " Создание безопасных и комфортных условий для проживания на территории Галанинского сельсовета"</t>
  </si>
  <si>
    <t xml:space="preserve">Подпрограмма " Прочие мероприятия Галанинского сельсовета"  </t>
  </si>
  <si>
    <t>Обеспечение деятельности (оказания услуг) ведомственных учреждений в рамках подпрограммы " Прочие мероприятия Галанинского сельсовета"   муниципальной программы Галанинского сельсовета " Создание безопасных и комфортных условий для проживания на территории Галанинского сельсовета"</t>
  </si>
  <si>
    <t xml:space="preserve">Подпрограмма "Прочие мероприятия Галанинского сельсовета" </t>
  </si>
  <si>
    <t>Обеспечение деятельности (оказания услуг) подведомственных учреждений в рамках подпрограммы "Прочие мероприятия Галанинского сельсовета"" 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</si>
  <si>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Статья 3. Изменение показателей  бюджетной росписи бюджета поселения</t>
  </si>
  <si>
    <t>Статья 4. Индексация размеров денежного вознаграждения выборных должностных лиц, осуществляющих свои полномочия на постоянной основе, членов выборных органов местного самоуправления, и должностных окладов по должностям муниципальной службы</t>
  </si>
  <si>
    <t>Статья 5. Общая предельная штатная численность выборных должностных лиц, осуществляющих свои полномочия на постоянной основе, членов выборных органов местного самоуправления, муниципальных служащих</t>
  </si>
  <si>
    <r>
      <t>Статья 6. Индексация заработной платы работников муниципальных учреждений</t>
    </r>
    <r>
      <rPr>
        <sz val="11"/>
        <rFont val="Times New Roman"/>
        <family val="1"/>
      </rPr>
      <t xml:space="preserve">  </t>
    </r>
  </si>
  <si>
    <t xml:space="preserve">Статья 8. Особенности исполнения бюджета поселения в 2022 году </t>
  </si>
  <si>
    <t>Статья 10. Дорожный фонд  Галанинского сельсовета</t>
  </si>
  <si>
    <t>Статья 12. Иные межбюджетные трансферты.</t>
  </si>
  <si>
    <t>1.      Утвердить  верхний предел муниципального внутреннего долга  по долговым обязательствам поселения:</t>
  </si>
  <si>
    <t>Приложение 2</t>
  </si>
  <si>
    <r>
      <t xml:space="preserve">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3</t>
    </r>
  </si>
  <si>
    <t xml:space="preserve">                                                                                                                                                                                                      Приложение 4</t>
  </si>
  <si>
    <t xml:space="preserve">                                                                                                                                                                                                      Приложение 5</t>
  </si>
  <si>
    <t xml:space="preserve">                                                                                                                                                            Приложение 6</t>
  </si>
  <si>
    <t>1.       Доходы от сдачи в аренду имущества, находящегося в муниципальной собственности и переданного в оперативное управление муниципальным казенным учреждениям,  от платных услуг,  оказываемым муниципальными казенными учреждениями, безвозмездное поступление от физических и юридических лиц, международных организаций и правительств иностранных государств, в том числе добровольные пожертвования, и от иной приносящей доход деятельности, осуществляемой муниципальными казенными учреждениями, (далее по тексту - доходы от сдачи в аренду имущества и от приносящей доход деятельности) направляются в пределах сумм, фактически поступивших в доход бюджета Галанинского сельсовета и отраженных на лицевых счетах муниципальных казенных учреждений, на  обеспечение их деятельности в соответствии с бюджетной сметой.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</si>
  <si>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</si>
  <si>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"Благоустройство территории  Галанинского сельсовета"</t>
  </si>
  <si>
    <t>Межбюджетные трансферты, передаваемые бюджетам муниципальных районов из бюджетов поселений на осуществление части полномочий по назначению и выплате пенсий за выслугу лет лицам, замещавшим муниципальные должности и лицам, замещавшим должности муниципальной службы в органах местного самоуправления поселений Казачинского района в рамках подпрограммы "Прочие мероприятия Галанинского сельсовета" муниципальной программы Галанинского сельсовета Создание безопасных и комфортных условий для проживания на территории Галанинского сельсовета"</t>
  </si>
  <si>
    <t>Прочие межбюджетные трансферты передаваемые бюджетам муниципальных районов из бюджетов поселений на осуществление части полномочий органами местного самоуправления поселений, по внешнему муниципальному финансовому контролю сельских поселений в рамках непрограммных расходов отдельных органов местного самоуправления</t>
  </si>
  <si>
    <t xml:space="preserve">Организация и содержание мест захоронения  на территории Галанинского сельсовета рамках подпрограммы "Благоустройство  территории Галанинского сельсовета"муниципальной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</si>
  <si>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Функционирование  администрации Галанинского сельсовета</t>
  </si>
  <si>
    <t>Организация и проведение акарицидных обработок мест массового отдыха населения за счет средств краевого бюджета в рамках подпрограммы "Прочие мероприятия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</si>
  <si>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 xml:space="preserve">     2.  Порядок формирования и расходования средств Дорожного фонда осуществляется в соответствии с порядком, утвержденным Галанинским сельским Советом депутатов.      </t>
  </si>
  <si>
    <t>Глава Галанинского сельсовета                                                                              Е.В.Никифорова</t>
  </si>
  <si>
    <t>Председатель Галанинского</t>
  </si>
  <si>
    <t>Сельского Совета депутатов                                                                                     В.М.Кузьмин</t>
  </si>
  <si>
    <t xml:space="preserve">                   «О  бюджете Галанинского сельсовета на 2023 год и</t>
  </si>
  <si>
    <t xml:space="preserve">         плановый период 2024-2025 годов»</t>
  </si>
  <si>
    <t>Статья 1. Основные характеристики бюджета поселения на 2023 год                                                                                             и плановый период 2024-2025 годов</t>
  </si>
  <si>
    <t xml:space="preserve">     1. Утвердить основные характеристики бюджета поселения на 2023 год:</t>
  </si>
  <si>
    <t xml:space="preserve">     2. Утвердить основные характеристики бюджета поселения на 2024 год и на 2025 год:</t>
  </si>
  <si>
    <t xml:space="preserve">      3)  дефицит  бюджета поселения на 2024 год в сумме 0,00 рублей и на 2025 год в сумме   0,00 рублей.</t>
  </si>
  <si>
    <t xml:space="preserve">      4) источники внутреннего финансирования дефицита   бюджета  поселения на 2024 год  в сумме 0,00 рублей и на 2025 год в сумме 0,00 рублей  согласно приложению 1                                                                                                                                                                   к настоящему решению.</t>
  </si>
  <si>
    <t>Статья 2. Доходы бюджета поселения на 2023 год и плановый период 2024-2025 годов</t>
  </si>
  <si>
    <t xml:space="preserve">     Установить, что  Глава Администрации  Галанинского сельсовета Казачинского района Красноярского края вправе в ходе исполнения настоящего решения вносить изменения в сводную бюджетную роспись бюджета поселения на 2023 год и плановый период 2024-2025 годов без внесения изменений в настоящее Решение :</t>
  </si>
  <si>
    <r>
      <t xml:space="preserve">     Размеры денежного вознаграждения выборных должностных лиц, осуществляющих свои полномочия на постоянной основе, а также лиц, замещающих иные муниципальные должности Галанинского сельсовета, членов выборных органов местного самоуправления, и должностных окладов по должностям муниципальной службы,  увеличиваются (индексируются) в 2023 г.          с 1 октября  2023г. н</t>
    </r>
    <r>
      <rPr>
        <sz val="11"/>
        <color indexed="10"/>
        <rFont val="Times New Roman"/>
        <family val="1"/>
      </rPr>
      <t>а 4%,</t>
    </r>
    <r>
      <rPr>
        <sz val="11"/>
        <rFont val="Times New Roman"/>
        <family val="1"/>
      </rPr>
      <t xml:space="preserve"> в плановом периоде  2024-2025 годах на коэффициент, равный 1.</t>
    </r>
  </si>
  <si>
    <t xml:space="preserve">           Общая предельная численность выборных должностных лиц, осуществляющих свои полномочия на постоянной основе, членов выборных органов местного самоуправления, муниципальных служащих, принятая к финансовому обеспечению в 2023 году и плановом периоде 2024-2025 годов, составляет 5 штатных единиц, в том числе выборных должностных лиц, осуществляющих свои полномочия на постоянной основе- 1 штатная единица, численность работников, муниципальных служащих - 4 штатные единицы.</t>
  </si>
  <si>
    <t xml:space="preserve"> Статья 7.  Особенности использования средств, получаемых муниципальными бюджетными учреждениями в 2023 году</t>
  </si>
  <si>
    <t xml:space="preserve"> 3) Установить, что погашение кредиторской задолженности, сложившейся по принятым в предыдущие годы, фактически произведенным, но не оплаченным по состоянию на 1 января 2023 года обязательствам, производится главными распорядителями средств бюджета поселения за счет утвержденных им бюджетных ассигнований на 2023 год.</t>
  </si>
  <si>
    <t xml:space="preserve">        Установить, что в расходной части бюджета поселения предусматривается резервный фонд администрации сельсовета на 2023 год и плановый период 2024-2025 годов в сумме 1 000 рублей ежегодно. Расходование средств резервного фонда осуществляется в соответствии с Порядком, установленным Администрацией Галанинского сельсовета.</t>
  </si>
  <si>
    <t xml:space="preserve">      на 1 января 2023 года в сумме 0,00 рублей, в том числе  по муниципальным гарантиям в сумме 0,00 рублей;</t>
  </si>
  <si>
    <t xml:space="preserve">        на 1 января 2025 года в сумме 0,00 рублей, в том числе по муниципальным гарантиям в сумме 0,00 рублей.</t>
  </si>
  <si>
    <t xml:space="preserve">       на 1 января 2024года в сумме 0,00 рублей, в том числе по муниципальным гарантиям в сумме 0,00 рублей;</t>
  </si>
  <si>
    <t>2.      Предельный объем расходов на обслуживание муниципального долга в  Галанинском сельсовете в 2023-2025 годы не планируется.</t>
  </si>
  <si>
    <t>3.      Установить, что в 2023 году и плановом периоде 2024-2025 годов муниципальные гарантии Галанинского сельсовета не предоставляются. Бюджетные ассигнования на исполнение муниципальных гарантий Галанинского сельсовета на 2023-2025 годы не предусмотрены.</t>
  </si>
  <si>
    <t>1.Межбюджетные трансферты, передаваемые бюджетам муниципальных районов из бюджетов поселений на осуществление полномочий по решению вопросов местного значения в области для создания условий для организации досуга и обеспечения жителей поселения услугами организаций культуры в сумме 1 937 508,00рублей ежегодно  в 2023-2025годах.</t>
  </si>
  <si>
    <t>2.Межбюджетные трансферты на осуществление отдельных полномочий органами местного самоуправления поселений, по нему муниципальному контролю сельских поселений в рамках непрограммных расходов отдельных органов местного самоуправления в сумме 26 404,00 рублей ежегодно  в 2023-2025годах.</t>
  </si>
  <si>
    <t xml:space="preserve">3.Межбюджетные трансферты, передаваемые бюджетам  муниципальных районов из бюджетов поселений на осуществление полномочий по назначению и выплате пенсий за выслугу лет лицам, замещавшим муниципальные должности и лицам, замещавшим должности муниципальной службы в органах местного самоуправления поселений Казачинского района в сумме 72 000,00 руб. ежегодно в 2023-2025годах. </t>
  </si>
  <si>
    <t>Источники внутреннего финансирования дефицита бюджета поселения в 2023 году и плановом периоде 2024-2025 годов</t>
  </si>
  <si>
    <t xml:space="preserve">   2023 год</t>
  </si>
  <si>
    <t xml:space="preserve">  2024 год</t>
  </si>
  <si>
    <t xml:space="preserve">  2025год</t>
  </si>
  <si>
    <t>Доходы бюджета поселений на 2023 год и плановый период 2024-2025 годов</t>
  </si>
  <si>
    <t>Доходы бюджета поселений  2025 года</t>
  </si>
  <si>
    <t xml:space="preserve">       Распределение расходов бюджета поселения по разделам  и подразделам классификации расходов бюджетов Российской  Федерации на 2023 год и плановый период 2024-2025 годов</t>
  </si>
  <si>
    <t>Сумма на 2025 год</t>
  </si>
  <si>
    <t xml:space="preserve">       Ведомственная структура расходов бюджета поселения на 2023 год  и плановый период 2024-2025 годов</t>
  </si>
  <si>
    <t>Сумма на    2025 год</t>
  </si>
  <si>
    <t xml:space="preserve">       Распределение бюджетных ассигнований по целевым статьям (муниципальным программам Галанинского сельсовета и непрограммным направления деятельности), группам и подгруппам видов расходов, разделам, подразделам классификации расходов местного бюджета на 2023 год и плановый период 2024-2025 годы</t>
  </si>
  <si>
    <t xml:space="preserve">       Распределение бюджетных ассигнований по разделам, подразделам, целевым статьям                                            ( муниципальным программам Галанинского сельсовета и непрограмным направлениям деятельности), группам и подгруппам видов расходов классификации расходов Галанинского сельсовета на 2023 год  и плановый период 2024-2025 годов</t>
  </si>
  <si>
    <t>Мероприятия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"Содержание автомобильных дорог общего пользования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</si>
  <si>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01200S5080</t>
  </si>
  <si>
    <t>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 в рамках подпрограммы "Содержание дорог общего пользования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</si>
  <si>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01200S3950</t>
  </si>
  <si>
    <t>Прочие мероприятия по благоустройству городских округов и поселений в рамках подпрограммы "Благоустройство территории Галанинского сельсовета " муниципальной программы Галанинского сельсовета "Создание безопасных и комфортных условий для проживания на территории Галанинского  сельсовета" на осуществление расходов. направленных на реализацию мероприятий по поддержке местных инициатив</t>
  </si>
  <si>
    <t>1100S6410</t>
  </si>
  <si>
    <t>Прочие мероприятия по благоустройству городских округов и поселений в рамках подпрограммы "Благоустройство территории Галанинского сельсовета " муниципальной программы Галанинского сельсовета "Создание безопасных и комфортных условий для проживания на территории Галанинского  сельсовета" на осуществление расходов. направленных на реализацию  проектов по решению вопросов местного значения сельских поселений "Инициатива жителей-эффективность в работе</t>
  </si>
  <si>
    <t>Прочие мероприятия по благоустройству городских округов и поселений в рамках подпрограммы "Благоустройство территории Галанинского сельсовета " муниципальной программы Галанинского сельсовета "Создание безопасных и комфортных условий для проживания на территории Галанинского  сельсовета" на осуществление расходов. направленных на реализацию  комплексных проектов по благоустройству территорий в рамках подпрограммы "Поддержка муниципальных  проектов по благоустройству территорий и повышению активности населения в решении вопросов местного значения"  государственной программы Красноярского края "Содействие развитию местного самоуправления"</t>
  </si>
  <si>
    <t>1100S4120</t>
  </si>
  <si>
    <t>1200S3950</t>
  </si>
  <si>
    <t>1200S5080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</si>
  <si>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</si>
  <si>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        Утвердить доходы бюджета поселения на 2023 год и плановый период 2024-2025 годов согласно Приложению № 2 к настоящему Решению.</t>
  </si>
  <si>
    <r>
      <t xml:space="preserve">           Заработная плата работников муниципальных казенных, бюджетных учреждений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труда),увеличивается (индексируется) в  2023году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и в плановом периоде   2024-2025 годов  на коэффициент, равный 1.  </t>
    </r>
  </si>
  <si>
    <t>805 2 02 16001 10 0020 150</t>
  </si>
  <si>
    <t>Дотации бюджетам сельских поселений на выравнивание бюджетной обеспеченности из бюджетов муниципальных районов</t>
  </si>
  <si>
    <t>182 101 02020 01 0000 110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</si>
  <si>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</si>
  <si>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«  26   » декабря  2022г.                            с. Галанино                       № 24-103</t>
  </si>
  <si>
    <t xml:space="preserve">     1) прогнозируемый общий объем  доходов бюджета поселения в сумме 10 820 950,00 рублей;</t>
  </si>
  <si>
    <t xml:space="preserve">     2) общий объем расходов бюджета поселения в сумме 10 820 950,00 рублей;</t>
  </si>
  <si>
    <t xml:space="preserve">     1) прогнозируемый общий объем  доходов бюджета поселения на 2024 год в сумме                     10 926  950,00 рублей  и на 2025 год в сумме 10 696 725,00 рублей;</t>
  </si>
  <si>
    <t xml:space="preserve">    2) общий объем расходов бюджета поселения  на 2024 год в сумме 10 826 950,00рублей, в том  числе  условно утвержденные расходы     в сумме 264 072,00рублей, и на 2025год  в сумме                10   696 725,00 рублей, в том числе условно подтвержденные расходы 509 368,00 руб.</t>
  </si>
  <si>
    <t xml:space="preserve">       1.  Утвердить объем бюджетных ассигнований дорожного фонда  Галанинского сельсовета  на 2023 в сумме 351 700,00 рублей, на 2024 год в сумме  372 000,00ублей, на 2025 год в сумме 394 000,00 рублей.</t>
  </si>
  <si>
    <t>Статья 11. Муниципальный внутренний долг  Галанинского сельсовета</t>
  </si>
  <si>
    <t>4.      Установить, что в 2023 году и плановом периоде 2024-2025 годов предельный объем муниципального долга  Галанинского сельсовета Казачинского района составит  2023год- 495 146,00 руб.; 2024год - 508 494,00 руб.; 2025 год - 522 402,50 руб.</t>
  </si>
  <si>
    <t xml:space="preserve">         Решение вступает в силу с 1 января 2023  года, но не ранее дня и подлежит официальному опубликованию не позднее 10 дней после его подписания в установленном порядке.</t>
  </si>
  <si>
    <t>Статья 15.  Вступление в силу настоящего решения</t>
  </si>
  <si>
    <t>Статья 14. Публичные нормативные обязательства.</t>
  </si>
  <si>
    <t xml:space="preserve">                                                                                                                                                                    Статья 13.  Распределение бюджетных ассигнований по разделам, подразделам, целевым статьям, группам видов расходов.</t>
  </si>
  <si>
    <t xml:space="preserve">          Распределение бюджетных ассигнований по разделам, подразделам, целевым статьям, группам видов расходов производить соглано приложений 3 "Распределение расходов бюджета поселения по разделам и подразделам клпссификации расходов бюджетов Российской Федерации на 20203год и плановый период 2024-2025годов", Приложения 4 "Ведомственная  структура расходов бюджета поселения на 2023год и плановый период 2024-2025годоа". Приложения 5 "  Распределение бюджетных ассигнований по целевым статьям (муниципальным программам Галанинского сельсовета и непрограммным направления деятельности), группам и подгруппам видов расходов, разделам, подразделам классификации расходов местного бюджета на 2023 год и плановый период 2024-2025 годы".</t>
  </si>
  <si>
    <t xml:space="preserve">                                                   РЕШЕНИЕ</t>
  </si>
  <si>
    <t>Совета депутатов  от 26.12.2022г № 24-103</t>
  </si>
  <si>
    <t>Совета депутатов  от 28.12.2022г № 24-103</t>
  </si>
  <si>
    <t>к  Решению Галанинского сельского</t>
  </si>
  <si>
    <t>Совета депутатов  от  28.12.2022г  №  24-103</t>
  </si>
  <si>
    <t>к Решению Галанинского сельского</t>
  </si>
  <si>
    <r>
      <t>Статья 9.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Резервный фонд  Галанинского сельсовета</t>
    </r>
    <r>
      <rPr>
        <sz val="11"/>
        <rFont val="Times New Roman"/>
        <family val="1"/>
      </rPr>
      <t xml:space="preserve">    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</si>
</sst>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0000"/>
    <numFmt numFmtId="179" formatCode="0000"/>
    <numFmt numFmtId="180" formatCode="0.000"/>
    <numFmt numFmtId="181" formatCode="?"/>
  </numFmts>
  <fonts count="5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0">
      <alignment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justify" vertical="top" wrapText="1"/>
    </xf>
    <xf numFmtId="9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1" fontId="3" fillId="0" borderId="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right" vertical="top" wrapText="1"/>
    </xf>
    <xf numFmtId="0" fontId="6" fillId="32" borderId="11" xfId="0" applyFont="1" applyFill="1" applyBorder="1" applyAlignment="1">
      <alignment vertical="top" wrapText="1"/>
    </xf>
    <xf numFmtId="0" fontId="6" fillId="32" borderId="11" xfId="0" applyFont="1" applyFill="1" applyBorder="1" applyAlignment="1">
      <alignment horizontal="center" vertical="top" wrapText="1"/>
    </xf>
    <xf numFmtId="49" fontId="6" fillId="32" borderId="11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6" fillId="0" borderId="11" xfId="0" applyNumberFormat="1" applyFont="1" applyBorder="1" applyAlignment="1">
      <alignment horizontal="right" vertical="top" wrapText="1"/>
    </xf>
    <xf numFmtId="0" fontId="7" fillId="0" borderId="11" xfId="0" applyFont="1" applyBorder="1" applyAlignment="1">
      <alignment vertical="top" wrapText="1"/>
    </xf>
    <xf numFmtId="0" fontId="7" fillId="32" borderId="11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justify" vertical="top" wrapText="1"/>
    </xf>
    <xf numFmtId="0" fontId="3" fillId="0" borderId="0" xfId="0" applyFont="1" applyFill="1" applyAlignment="1">
      <alignment horizontal="justify" vertical="top" wrapText="1"/>
    </xf>
    <xf numFmtId="0" fontId="4" fillId="32" borderId="0" xfId="0" applyFont="1" applyFill="1" applyAlignment="1">
      <alignment horizontal="justify"/>
    </xf>
    <xf numFmtId="0" fontId="3" fillId="32" borderId="0" xfId="0" applyFont="1" applyFill="1" applyAlignment="1">
      <alignment horizontal="justify"/>
    </xf>
    <xf numFmtId="0" fontId="4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 vertical="top" wrapText="1"/>
    </xf>
    <xf numFmtId="0" fontId="3" fillId="32" borderId="0" xfId="0" applyFont="1" applyFill="1" applyAlignment="1">
      <alignment horizontal="justify" vertical="top" wrapText="1"/>
    </xf>
    <xf numFmtId="0" fontId="3" fillId="32" borderId="0" xfId="0" applyFont="1" applyFill="1" applyAlignment="1">
      <alignment horizontal="left" vertical="top" wrapText="1"/>
    </xf>
    <xf numFmtId="0" fontId="4" fillId="0" borderId="0" xfId="0" applyFont="1" applyAlignment="1">
      <alignment horizontal="justify" wrapText="1"/>
    </xf>
    <xf numFmtId="0" fontId="3" fillId="0" borderId="0" xfId="0" applyFont="1" applyAlignment="1">
      <alignment vertical="top" wrapText="1"/>
    </xf>
    <xf numFmtId="178" fontId="6" fillId="0" borderId="11" xfId="0" applyNumberFormat="1" applyFont="1" applyBorder="1" applyAlignment="1">
      <alignment horizontal="center" vertical="top" wrapText="1"/>
    </xf>
    <xf numFmtId="178" fontId="6" fillId="32" borderId="11" xfId="0" applyNumberFormat="1" applyFont="1" applyFill="1" applyBorder="1" applyAlignment="1">
      <alignment horizontal="center" vertical="top" wrapText="1"/>
    </xf>
    <xf numFmtId="178" fontId="6" fillId="0" borderId="11" xfId="0" applyNumberFormat="1" applyFont="1" applyFill="1" applyBorder="1" applyAlignment="1">
      <alignment horizontal="center" vertical="top" wrapText="1"/>
    </xf>
    <xf numFmtId="178" fontId="7" fillId="0" borderId="11" xfId="0" applyNumberFormat="1" applyFont="1" applyBorder="1" applyAlignment="1">
      <alignment horizontal="center" vertical="top" wrapText="1"/>
    </xf>
    <xf numFmtId="178" fontId="7" fillId="32" borderId="1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32" borderId="0" xfId="0" applyFont="1" applyFill="1" applyBorder="1" applyAlignment="1">
      <alignment vertical="top" wrapText="1"/>
    </xf>
    <xf numFmtId="178" fontId="6" fillId="32" borderId="0" xfId="0" applyNumberFormat="1" applyFont="1" applyFill="1" applyBorder="1" applyAlignment="1">
      <alignment horizontal="center" vertical="top" wrapText="1"/>
    </xf>
    <xf numFmtId="177" fontId="6" fillId="32" borderId="0" xfId="0" applyNumberFormat="1" applyFont="1" applyFill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178" fontId="6" fillId="0" borderId="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177" fontId="6" fillId="0" borderId="0" xfId="0" applyNumberFormat="1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vertical="top" wrapText="1"/>
    </xf>
    <xf numFmtId="0" fontId="6" fillId="32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6" fillId="32" borderId="11" xfId="0" applyNumberFormat="1" applyFont="1" applyFill="1" applyBorder="1" applyAlignment="1">
      <alignment vertical="top" wrapText="1"/>
    </xf>
    <xf numFmtId="0" fontId="14" fillId="0" borderId="0" xfId="0" applyFont="1" applyAlignment="1">
      <alignment horizontal="justify" wrapText="1"/>
    </xf>
    <xf numFmtId="0" fontId="4" fillId="0" borderId="0" xfId="0" applyFont="1" applyFill="1" applyAlignment="1">
      <alignment horizontal="justify" wrapText="1"/>
    </xf>
    <xf numFmtId="2" fontId="1" fillId="0" borderId="0" xfId="0" applyNumberFormat="1" applyFont="1" applyFill="1" applyAlignment="1">
      <alignment horizontal="left" wrapText="1"/>
    </xf>
    <xf numFmtId="2" fontId="3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  <xf numFmtId="0" fontId="15" fillId="0" borderId="0" xfId="0" applyFont="1" applyAlignment="1">
      <alignment horizontal="justify" vertical="center" wrapText="1"/>
    </xf>
    <xf numFmtId="49" fontId="4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wrapText="1"/>
    </xf>
    <xf numFmtId="0" fontId="6" fillId="0" borderId="11" xfId="0" applyFont="1" applyFill="1" applyBorder="1" applyAlignment="1">
      <alignment vertical="center" wrapText="1"/>
    </xf>
    <xf numFmtId="49" fontId="6" fillId="32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32" borderId="11" xfId="0" applyNumberFormat="1" applyFont="1" applyFill="1" applyBorder="1" applyAlignment="1">
      <alignment horizontal="left" wrapText="1"/>
    </xf>
    <xf numFmtId="0" fontId="6" fillId="0" borderId="11" xfId="0" applyNumberFormat="1" applyFont="1" applyFill="1" applyBorder="1" applyAlignment="1">
      <alignment horizontal="left" wrapText="1"/>
    </xf>
    <xf numFmtId="2" fontId="6" fillId="0" borderId="11" xfId="0" applyNumberFormat="1" applyFont="1" applyBorder="1" applyAlignment="1">
      <alignment horizontal="right" vertical="top" wrapText="1"/>
    </xf>
    <xf numFmtId="4" fontId="6" fillId="32" borderId="11" xfId="0" applyNumberFormat="1" applyFont="1" applyFill="1" applyBorder="1" applyAlignment="1">
      <alignment horizontal="right" vertical="top" wrapText="1"/>
    </xf>
    <xf numFmtId="2" fontId="7" fillId="32" borderId="11" xfId="0" applyNumberFormat="1" applyFont="1" applyFill="1" applyBorder="1" applyAlignment="1">
      <alignment horizontal="right" vertical="top" wrapText="1"/>
    </xf>
    <xf numFmtId="2" fontId="6" fillId="32" borderId="11" xfId="0" applyNumberFormat="1" applyFont="1" applyFill="1" applyBorder="1" applyAlignment="1">
      <alignment horizontal="right" vertical="top" wrapText="1"/>
    </xf>
    <xf numFmtId="2" fontId="6" fillId="0" borderId="11" xfId="0" applyNumberFormat="1" applyFont="1" applyFill="1" applyBorder="1" applyAlignment="1">
      <alignment horizontal="right" vertical="top" wrapText="1"/>
    </xf>
    <xf numFmtId="2" fontId="7" fillId="0" borderId="11" xfId="0" applyNumberFormat="1" applyFont="1" applyFill="1" applyBorder="1" applyAlignment="1">
      <alignment horizontal="right" vertical="top" wrapText="1"/>
    </xf>
    <xf numFmtId="2" fontId="6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" fontId="6" fillId="33" borderId="11" xfId="0" applyNumberFormat="1" applyFont="1" applyFill="1" applyBorder="1" applyAlignment="1">
      <alignment horizontal="right" vertical="top" wrapText="1"/>
    </xf>
    <xf numFmtId="4" fontId="7" fillId="32" borderId="11" xfId="0" applyNumberFormat="1" applyFont="1" applyFill="1" applyBorder="1" applyAlignment="1">
      <alignment horizontal="right" vertical="top" wrapText="1"/>
    </xf>
    <xf numFmtId="49" fontId="6" fillId="0" borderId="13" xfId="0" applyNumberFormat="1" applyFont="1" applyBorder="1" applyAlignment="1" applyProtection="1">
      <alignment horizontal="left" wrapText="1"/>
      <protection/>
    </xf>
    <xf numFmtId="49" fontId="6" fillId="0" borderId="14" xfId="0" applyNumberFormat="1" applyFont="1" applyBorder="1" applyAlignment="1" applyProtection="1">
      <alignment horizontal="left" wrapText="1"/>
      <protection/>
    </xf>
    <xf numFmtId="2" fontId="13" fillId="33" borderId="11" xfId="0" applyNumberFormat="1" applyFont="1" applyFill="1" applyBorder="1" applyAlignment="1">
      <alignment horizontal="right" vertical="top" wrapText="1"/>
    </xf>
    <xf numFmtId="2" fontId="6" fillId="33" borderId="11" xfId="0" applyNumberFormat="1" applyFont="1" applyFill="1" applyBorder="1" applyAlignment="1">
      <alignment horizontal="right" vertical="top" wrapText="1"/>
    </xf>
    <xf numFmtId="49" fontId="6" fillId="33" borderId="11" xfId="0" applyNumberFormat="1" applyFont="1" applyFill="1" applyBorder="1" applyAlignment="1">
      <alignment horizontal="center" vertical="top" wrapText="1"/>
    </xf>
    <xf numFmtId="178" fontId="6" fillId="33" borderId="11" xfId="0" applyNumberFormat="1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vertical="top" wrapText="1"/>
    </xf>
    <xf numFmtId="178" fontId="7" fillId="33" borderId="11" xfId="0" applyNumberFormat="1" applyFont="1" applyFill="1" applyBorder="1" applyAlignment="1">
      <alignment horizontal="center" vertical="top" wrapText="1"/>
    </xf>
    <xf numFmtId="2" fontId="7" fillId="33" borderId="11" xfId="0" applyNumberFormat="1" applyFont="1" applyFill="1" applyBorder="1" applyAlignment="1">
      <alignment horizontal="right" vertical="top" wrapText="1"/>
    </xf>
    <xf numFmtId="0" fontId="6" fillId="34" borderId="11" xfId="0" applyFont="1" applyFill="1" applyBorder="1" applyAlignment="1">
      <alignment horizontal="center" vertical="top" wrapText="1"/>
    </xf>
    <xf numFmtId="49" fontId="6" fillId="34" borderId="11" xfId="0" applyNumberFormat="1" applyFont="1" applyFill="1" applyBorder="1" applyAlignment="1">
      <alignment horizontal="center" vertical="top" wrapText="1"/>
    </xf>
    <xf numFmtId="2" fontId="6" fillId="34" borderId="11" xfId="0" applyNumberFormat="1" applyFont="1" applyFill="1" applyBorder="1" applyAlignment="1">
      <alignment horizontal="right" vertical="top" wrapText="1"/>
    </xf>
    <xf numFmtId="0" fontId="0" fillId="33" borderId="0" xfId="0" applyFont="1" applyFill="1" applyAlignment="1">
      <alignment/>
    </xf>
    <xf numFmtId="0" fontId="4" fillId="32" borderId="0" xfId="0" applyFont="1" applyFill="1" applyAlignment="1">
      <alignment horizontal="justify" vertical="top" wrapText="1"/>
    </xf>
    <xf numFmtId="2" fontId="6" fillId="32" borderId="11" xfId="0" applyNumberFormat="1" applyFont="1" applyFill="1" applyBorder="1" applyAlignment="1">
      <alignment/>
    </xf>
    <xf numFmtId="181" fontId="6" fillId="33" borderId="11" xfId="0" applyNumberFormat="1" applyFont="1" applyFill="1" applyBorder="1" applyAlignment="1" applyProtection="1">
      <alignment horizontal="left" wrapText="1"/>
      <protection/>
    </xf>
    <xf numFmtId="49" fontId="6" fillId="33" borderId="11" xfId="0" applyNumberFormat="1" applyFont="1" applyFill="1" applyBorder="1" applyAlignment="1" applyProtection="1">
      <alignment horizontal="left" wrapText="1"/>
      <protection/>
    </xf>
    <xf numFmtId="0" fontId="6" fillId="33" borderId="11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justify" vertical="top" wrapText="1"/>
    </xf>
    <xf numFmtId="0" fontId="16" fillId="33" borderId="11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right" vertical="top" wrapText="1"/>
    </xf>
    <xf numFmtId="4" fontId="7" fillId="33" borderId="11" xfId="0" applyNumberFormat="1" applyFont="1" applyFill="1" applyBorder="1" applyAlignment="1">
      <alignment horizontal="right" vertical="top" wrapText="1"/>
    </xf>
    <xf numFmtId="4" fontId="6" fillId="33" borderId="11" xfId="0" applyNumberFormat="1" applyFont="1" applyFill="1" applyBorder="1" applyAlignment="1">
      <alignment vertical="top" wrapText="1"/>
    </xf>
    <xf numFmtId="4" fontId="55" fillId="33" borderId="11" xfId="0" applyNumberFormat="1" applyFont="1" applyFill="1" applyBorder="1" applyAlignment="1">
      <alignment horizontal="right" vertical="top" wrapText="1"/>
    </xf>
    <xf numFmtId="4" fontId="6" fillId="33" borderId="11" xfId="0" applyNumberFormat="1" applyFont="1" applyFill="1" applyBorder="1" applyAlignment="1">
      <alignment horizontal="right"/>
    </xf>
    <xf numFmtId="4" fontId="6" fillId="33" borderId="11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0" fontId="56" fillId="0" borderId="11" xfId="33" applyNumberFormat="1" applyFont="1" applyFill="1" applyBorder="1" applyAlignment="1">
      <alignment horizontal="left" wrapText="1" readingOrder="1"/>
      <protection/>
    </xf>
    <xf numFmtId="0" fontId="6" fillId="32" borderId="1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justify" vertical="center"/>
    </xf>
    <xf numFmtId="0" fontId="6" fillId="33" borderId="11" xfId="0" applyNumberFormat="1" applyFont="1" applyFill="1" applyBorder="1" applyAlignment="1">
      <alignment vertical="top" wrapText="1"/>
    </xf>
    <xf numFmtId="0" fontId="49" fillId="28" borderId="0" xfId="53" applyAlignment="1">
      <alignment/>
    </xf>
    <xf numFmtId="181" fontId="6" fillId="0" borderId="11" xfId="0" applyNumberFormat="1" applyFont="1" applyBorder="1" applyAlignment="1" applyProtection="1">
      <alignment horizontal="left" wrapText="1"/>
      <protection/>
    </xf>
    <xf numFmtId="49" fontId="6" fillId="0" borderId="11" xfId="0" applyNumberFormat="1" applyFont="1" applyBorder="1" applyAlignment="1" applyProtection="1">
      <alignment horizontal="left" wrapText="1"/>
      <protection/>
    </xf>
    <xf numFmtId="179" fontId="6" fillId="32" borderId="11" xfId="0" applyNumberFormat="1" applyFont="1" applyFill="1" applyBorder="1" applyAlignment="1" applyProtection="1">
      <alignment horizontal="left" wrapText="1"/>
      <protection hidden="1" locked="0"/>
    </xf>
    <xf numFmtId="0" fontId="7" fillId="0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vertical="top" wrapText="1"/>
    </xf>
    <xf numFmtId="49" fontId="18" fillId="0" borderId="14" xfId="0" applyNumberFormat="1" applyFont="1" applyBorder="1" applyAlignment="1" applyProtection="1">
      <alignment horizontal="left" wrapText="1"/>
      <protection/>
    </xf>
    <xf numFmtId="49" fontId="3" fillId="33" borderId="0" xfId="0" applyNumberFormat="1" applyFont="1" applyFill="1" applyAlignment="1">
      <alignment wrapText="1"/>
    </xf>
    <xf numFmtId="2" fontId="13" fillId="33" borderId="11" xfId="0" applyNumberFormat="1" applyFont="1" applyFill="1" applyBorder="1" applyAlignment="1">
      <alignment/>
    </xf>
    <xf numFmtId="181" fontId="7" fillId="0" borderId="11" xfId="0" applyNumberFormat="1" applyFont="1" applyBorder="1" applyAlignment="1" applyProtection="1">
      <alignment horizontal="left" wrapText="1"/>
      <protection/>
    </xf>
    <xf numFmtId="177" fontId="6" fillId="0" borderId="0" xfId="0" applyNumberFormat="1" applyFont="1" applyBorder="1" applyAlignment="1">
      <alignment/>
    </xf>
    <xf numFmtId="4" fontId="6" fillId="33" borderId="11" xfId="0" applyNumberFormat="1" applyFont="1" applyFill="1" applyBorder="1" applyAlignment="1">
      <alignment horizontal="right" vertical="top" wrapText="1"/>
    </xf>
    <xf numFmtId="4" fontId="6" fillId="33" borderId="15" xfId="0" applyNumberFormat="1" applyFont="1" applyFill="1" applyBorder="1" applyAlignment="1">
      <alignment horizontal="right" vertical="top" wrapText="1"/>
    </xf>
    <xf numFmtId="181" fontId="8" fillId="0" borderId="11" xfId="0" applyNumberFormat="1" applyFont="1" applyBorder="1" applyAlignment="1" applyProtection="1">
      <alignment horizontal="left" wrapText="1"/>
      <protection/>
    </xf>
    <xf numFmtId="0" fontId="3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4" fontId="6" fillId="33" borderId="11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center"/>
    </xf>
    <xf numFmtId="0" fontId="6" fillId="33" borderId="11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right"/>
    </xf>
    <xf numFmtId="4" fontId="6" fillId="33" borderId="11" xfId="0" applyNumberFormat="1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0" fontId="7" fillId="33" borderId="0" xfId="0" applyFont="1" applyFill="1" applyAlignment="1">
      <alignment horizontal="right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right"/>
    </xf>
    <xf numFmtId="0" fontId="6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41;&#1070;&#1044;&#1046;&#1045;&#1058;%202019-2021\&#1087;&#1088;&#1086;&#1077;&#1082;&#1090;%20&#1088;&#1077;&#1096;&#1077;&#1085;&#1080;&#1103;%20&#1085;&#1072;%202019-2021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кст"/>
      <sheetName val="прил 1 источники"/>
      <sheetName val="прил 2 ГАД"/>
      <sheetName val="прил 3 ГАИФД"/>
      <sheetName val="прил 4 доходы"/>
      <sheetName val="прил 5 РП"/>
      <sheetName val="прил 6 ведом"/>
      <sheetName val="прил 7 ЦСР,ВР,РП"/>
      <sheetName val="прил 8 РП,ЦСР,ВР"/>
      <sheetName val="Лист1"/>
    </sheetNames>
    <sheetDataSet>
      <sheetData sheetId="6">
        <row r="30">
          <cell r="G30">
            <v>1000</v>
          </cell>
          <cell r="H30">
            <v>1000</v>
          </cell>
          <cell r="I30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M85"/>
  <sheetViews>
    <sheetView zoomScalePageLayoutView="0" workbookViewId="0" topLeftCell="A4">
      <selection activeCell="A6" sqref="A6"/>
    </sheetView>
  </sheetViews>
  <sheetFormatPr defaultColWidth="9.00390625" defaultRowHeight="12.75"/>
  <cols>
    <col min="1" max="1" width="84.375" style="0" customWidth="1"/>
  </cols>
  <sheetData>
    <row r="1" ht="7.5" customHeight="1">
      <c r="A1" s="10"/>
    </row>
    <row r="2" ht="15.75">
      <c r="A2" s="8" t="s">
        <v>161</v>
      </c>
    </row>
    <row r="3" ht="16.5" customHeight="1">
      <c r="A3" s="2" t="s">
        <v>160</v>
      </c>
    </row>
    <row r="4" ht="15.75" customHeight="1">
      <c r="A4" s="2" t="s">
        <v>121</v>
      </c>
    </row>
    <row r="5" ht="8.25" customHeight="1">
      <c r="A5" s="1" t="s">
        <v>20</v>
      </c>
    </row>
    <row r="6" ht="15" customHeight="1">
      <c r="A6" s="1" t="s">
        <v>375</v>
      </c>
    </row>
    <row r="7" ht="0.75" customHeight="1" hidden="1">
      <c r="A7" s="1"/>
    </row>
    <row r="8" ht="15.75" customHeight="1">
      <c r="A8" s="71"/>
    </row>
    <row r="9" ht="16.5" customHeight="1">
      <c r="A9" s="1" t="s">
        <v>362</v>
      </c>
    </row>
    <row r="10" ht="14.25" customHeight="1">
      <c r="A10" s="11"/>
    </row>
    <row r="11" ht="16.5" customHeight="1">
      <c r="A11" s="42" t="s">
        <v>310</v>
      </c>
    </row>
    <row r="12" ht="15" customHeight="1">
      <c r="A12" s="42" t="s">
        <v>311</v>
      </c>
    </row>
    <row r="13" ht="12.75" customHeight="1">
      <c r="A13" s="43"/>
    </row>
    <row r="14" ht="31.5" customHeight="1">
      <c r="A14" s="44" t="s">
        <v>312</v>
      </c>
    </row>
    <row r="15" ht="12" customHeight="1">
      <c r="A15" s="44"/>
    </row>
    <row r="16" ht="17.25" customHeight="1">
      <c r="A16" s="45" t="s">
        <v>313</v>
      </c>
    </row>
    <row r="17" ht="36" customHeight="1">
      <c r="A17" s="45" t="s">
        <v>363</v>
      </c>
    </row>
    <row r="18" ht="15.75" customHeight="1">
      <c r="A18" s="45" t="s">
        <v>364</v>
      </c>
    </row>
    <row r="19" ht="15" customHeight="1">
      <c r="A19" s="45" t="s">
        <v>225</v>
      </c>
    </row>
    <row r="20" ht="27.75" customHeight="1">
      <c r="A20" s="45" t="s">
        <v>226</v>
      </c>
    </row>
    <row r="21" ht="12.75" customHeight="1">
      <c r="A21" s="45"/>
    </row>
    <row r="22" ht="15">
      <c r="A22" s="9" t="s">
        <v>314</v>
      </c>
    </row>
    <row r="23" spans="1:7" ht="30" customHeight="1">
      <c r="A23" s="45" t="s">
        <v>365</v>
      </c>
      <c r="G23" t="s">
        <v>23</v>
      </c>
    </row>
    <row r="24" spans="1:3" ht="63.75" customHeight="1">
      <c r="A24" s="51" t="s">
        <v>366</v>
      </c>
      <c r="C24" t="s">
        <v>22</v>
      </c>
    </row>
    <row r="25" ht="30.75" customHeight="1">
      <c r="A25" s="45" t="s">
        <v>315</v>
      </c>
    </row>
    <row r="26" ht="47.25" customHeight="1">
      <c r="A26" s="45" t="s">
        <v>316</v>
      </c>
    </row>
    <row r="27" ht="33" customHeight="1">
      <c r="A27" s="44" t="s">
        <v>317</v>
      </c>
    </row>
    <row r="28" ht="36" customHeight="1">
      <c r="A28" s="45" t="s">
        <v>356</v>
      </c>
    </row>
    <row r="29" ht="27" customHeight="1">
      <c r="A29" s="48" t="s">
        <v>285</v>
      </c>
    </row>
    <row r="30" ht="66" customHeight="1">
      <c r="A30" s="49" t="s">
        <v>318</v>
      </c>
    </row>
    <row r="31" ht="10.5" customHeight="1">
      <c r="A31" s="45"/>
    </row>
    <row r="32" ht="71.25" customHeight="1">
      <c r="A32" s="45" t="s">
        <v>73</v>
      </c>
    </row>
    <row r="33" ht="64.5" customHeight="1">
      <c r="A33" s="46" t="s">
        <v>84</v>
      </c>
    </row>
    <row r="34" ht="81" customHeight="1">
      <c r="A34" s="46" t="s">
        <v>83</v>
      </c>
    </row>
    <row r="35" ht="78" customHeight="1">
      <c r="A35" s="46" t="s">
        <v>203</v>
      </c>
    </row>
    <row r="36" ht="64.5" customHeight="1">
      <c r="A36" s="46" t="s">
        <v>86</v>
      </c>
    </row>
    <row r="37" ht="64.5" customHeight="1">
      <c r="A37" s="46" t="s">
        <v>204</v>
      </c>
    </row>
    <row r="38" ht="51.75" customHeight="1">
      <c r="A38" s="46" t="s">
        <v>122</v>
      </c>
    </row>
    <row r="39" ht="54.75" customHeight="1">
      <c r="A39" s="74" t="s">
        <v>286</v>
      </c>
    </row>
    <row r="40" ht="84" customHeight="1">
      <c r="A40" s="46" t="s">
        <v>319</v>
      </c>
    </row>
    <row r="41" ht="39.75" customHeight="1">
      <c r="A41" s="74" t="s">
        <v>287</v>
      </c>
    </row>
    <row r="42" spans="1:13" ht="94.5" customHeight="1">
      <c r="A42" s="76" t="s">
        <v>320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2" ht="21" customHeight="1">
      <c r="A43" s="50" t="s">
        <v>288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</row>
    <row r="44" spans="1:13" ht="123.75" customHeight="1">
      <c r="A44" s="47" t="s">
        <v>357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</row>
    <row r="45" ht="29.25" customHeight="1">
      <c r="A45" s="80" t="s">
        <v>321</v>
      </c>
    </row>
    <row r="46" ht="165">
      <c r="A46" s="81" t="s">
        <v>298</v>
      </c>
    </row>
    <row r="47" ht="72.75" customHeight="1">
      <c r="A47" s="81" t="s">
        <v>104</v>
      </c>
    </row>
    <row r="48" spans="1:13" ht="75">
      <c r="A48" s="81" t="s">
        <v>105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</row>
    <row r="49" spans="1:13" ht="60">
      <c r="A49" s="81" t="s">
        <v>106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</row>
    <row r="50" spans="1:12" ht="14.25">
      <c r="A50" s="80" t="s">
        <v>289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</row>
    <row r="51" spans="1:12" ht="75">
      <c r="A51" s="81" t="s">
        <v>245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</row>
    <row r="52" spans="1:12" ht="75">
      <c r="A52" s="81" t="s">
        <v>246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</row>
    <row r="53" spans="1:13" ht="60">
      <c r="A53" s="81" t="s">
        <v>322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</row>
    <row r="54" spans="1:13" ht="15">
      <c r="A54" s="47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3"/>
    </row>
    <row r="55" spans="1:13" ht="15">
      <c r="A55" s="50" t="s">
        <v>381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3"/>
    </row>
    <row r="56" spans="1:13" ht="69.75" customHeight="1">
      <c r="A56" s="46" t="s">
        <v>323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3"/>
    </row>
    <row r="57" ht="36.75" customHeight="1">
      <c r="A57" s="83" t="s">
        <v>290</v>
      </c>
    </row>
    <row r="58" ht="48" customHeight="1">
      <c r="A58" s="84" t="s">
        <v>367</v>
      </c>
    </row>
    <row r="59" ht="29.25" customHeight="1">
      <c r="A59" s="140" t="s">
        <v>306</v>
      </c>
    </row>
    <row r="60" ht="14.25">
      <c r="A60" s="50" t="s">
        <v>368</v>
      </c>
    </row>
    <row r="61" ht="30">
      <c r="A61" s="51" t="s">
        <v>292</v>
      </c>
    </row>
    <row r="62" ht="33" customHeight="1">
      <c r="A62" s="46" t="s">
        <v>324</v>
      </c>
    </row>
    <row r="63" ht="33" customHeight="1">
      <c r="A63" s="46" t="s">
        <v>326</v>
      </c>
    </row>
    <row r="64" ht="32.25" customHeight="1">
      <c r="A64" s="46" t="s">
        <v>325</v>
      </c>
    </row>
    <row r="65" ht="30.75" customHeight="1">
      <c r="A65" s="148" t="s">
        <v>327</v>
      </c>
    </row>
    <row r="66" ht="9" customHeight="1">
      <c r="A66" s="148"/>
    </row>
    <row r="67" spans="1:2" ht="57" customHeight="1">
      <c r="A67" s="53" t="s">
        <v>328</v>
      </c>
      <c r="B67" s="13"/>
    </row>
    <row r="68" spans="1:2" ht="57" customHeight="1">
      <c r="A68" s="147" t="s">
        <v>369</v>
      </c>
      <c r="B68" s="13"/>
    </row>
    <row r="69" spans="1:2" ht="16.5" customHeight="1">
      <c r="A69" s="113" t="s">
        <v>291</v>
      </c>
      <c r="B69" s="13"/>
    </row>
    <row r="70" ht="15" customHeight="1">
      <c r="A70" s="52" t="s">
        <v>247</v>
      </c>
    </row>
    <row r="71" ht="64.5" customHeight="1">
      <c r="A71" s="52" t="s">
        <v>329</v>
      </c>
    </row>
    <row r="72" spans="1:3" ht="72.75" customHeight="1">
      <c r="A72" s="52" t="s">
        <v>330</v>
      </c>
      <c r="B72" s="13"/>
      <c r="C72" s="132"/>
    </row>
    <row r="73" spans="1:2" ht="81.75" customHeight="1">
      <c r="A73" s="52" t="s">
        <v>331</v>
      </c>
      <c r="B73" s="13"/>
    </row>
    <row r="74" spans="1:2" ht="37.5" customHeight="1">
      <c r="A74" s="54" t="s">
        <v>373</v>
      </c>
      <c r="B74" s="13"/>
    </row>
    <row r="75" ht="144.75" customHeight="1">
      <c r="A75" s="55" t="s">
        <v>374</v>
      </c>
    </row>
    <row r="76" spans="1:2" ht="26.25" customHeight="1">
      <c r="A76" s="54" t="s">
        <v>372</v>
      </c>
      <c r="B76" s="13"/>
    </row>
    <row r="77" spans="1:2" ht="20.25" customHeight="1">
      <c r="A77" s="52" t="s">
        <v>80</v>
      </c>
      <c r="B77" s="13"/>
    </row>
    <row r="78" spans="1:2" ht="16.5" customHeight="1">
      <c r="A78" s="54" t="s">
        <v>371</v>
      </c>
      <c r="B78" s="13"/>
    </row>
    <row r="79" ht="39" customHeight="1">
      <c r="A79" s="55" t="s">
        <v>370</v>
      </c>
    </row>
    <row r="80" ht="15.75" hidden="1">
      <c r="A80" s="12"/>
    </row>
    <row r="81" ht="27.75" customHeight="1">
      <c r="A81" s="46"/>
    </row>
    <row r="82" ht="15">
      <c r="A82" s="9" t="s">
        <v>308</v>
      </c>
    </row>
    <row r="83" ht="15">
      <c r="A83" s="9" t="s">
        <v>309</v>
      </c>
    </row>
    <row r="84" ht="15.75">
      <c r="A84" s="1"/>
    </row>
    <row r="85" ht="30">
      <c r="A85" s="46" t="s">
        <v>307</v>
      </c>
    </row>
  </sheetData>
  <sheetProtection/>
  <mergeCells count="1">
    <mergeCell ref="A65:A6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G26"/>
  <sheetViews>
    <sheetView zoomScalePageLayoutView="0" workbookViewId="0" topLeftCell="A1">
      <selection activeCell="E26" sqref="E26"/>
    </sheetView>
  </sheetViews>
  <sheetFormatPr defaultColWidth="9.00390625" defaultRowHeight="12.75"/>
  <cols>
    <col min="1" max="1" width="5.375" style="0" customWidth="1"/>
    <col min="2" max="2" width="21.875" style="0" customWidth="1"/>
    <col min="3" max="3" width="35.125" style="0" customWidth="1"/>
    <col min="4" max="4" width="12.625" style="0" customWidth="1"/>
    <col min="5" max="5" width="12.25390625" style="0" customWidth="1"/>
    <col min="6" max="6" width="12.625" style="0" customWidth="1"/>
  </cols>
  <sheetData>
    <row r="2" spans="1:7" ht="12.75">
      <c r="A2" s="149" t="s">
        <v>32</v>
      </c>
      <c r="B2" s="149"/>
      <c r="C2" s="149"/>
      <c r="D2" s="149"/>
      <c r="E2" s="149"/>
      <c r="F2" s="149"/>
      <c r="G2" s="21"/>
    </row>
    <row r="3" spans="1:7" ht="12.75">
      <c r="A3" s="149" t="s">
        <v>378</v>
      </c>
      <c r="B3" s="149"/>
      <c r="C3" s="149"/>
      <c r="D3" s="149"/>
      <c r="E3" s="149"/>
      <c r="F3" s="149"/>
      <c r="G3" s="21"/>
    </row>
    <row r="4" spans="1:7" ht="12.75">
      <c r="A4" s="149" t="s">
        <v>376</v>
      </c>
      <c r="B4" s="149"/>
      <c r="C4" s="149"/>
      <c r="D4" s="149"/>
      <c r="E4" s="149"/>
      <c r="F4" s="149"/>
      <c r="G4" s="21"/>
    </row>
    <row r="5" spans="1:7" ht="12.75">
      <c r="A5" s="36"/>
      <c r="B5" s="21"/>
      <c r="C5" s="21"/>
      <c r="D5" s="21"/>
      <c r="E5" s="21"/>
      <c r="F5" s="21"/>
      <c r="G5" s="21"/>
    </row>
    <row r="6" spans="1:7" ht="12.75">
      <c r="A6" s="6" t="s">
        <v>332</v>
      </c>
      <c r="B6" s="6"/>
      <c r="C6" s="6"/>
      <c r="D6" s="6"/>
      <c r="E6" s="6"/>
      <c r="F6" s="21"/>
      <c r="G6" s="21"/>
    </row>
    <row r="7" spans="1:7" ht="12.75">
      <c r="A7" s="150"/>
      <c r="B7" s="150"/>
      <c r="C7" s="150"/>
      <c r="D7" s="150"/>
      <c r="E7" s="21"/>
      <c r="F7" s="21"/>
      <c r="G7" s="21"/>
    </row>
    <row r="8" spans="1:7" ht="14.25" customHeight="1">
      <c r="A8" s="37" t="s">
        <v>35</v>
      </c>
      <c r="B8" s="38"/>
      <c r="C8" s="149" t="s">
        <v>47</v>
      </c>
      <c r="D8" s="149"/>
      <c r="E8" s="149"/>
      <c r="F8" s="149"/>
      <c r="G8" s="21"/>
    </row>
    <row r="9" spans="1:7" ht="18" customHeight="1">
      <c r="A9" s="152" t="s">
        <v>49</v>
      </c>
      <c r="B9" s="155" t="s">
        <v>50</v>
      </c>
      <c r="C9" s="152" t="s">
        <v>163</v>
      </c>
      <c r="D9" s="153" t="s">
        <v>48</v>
      </c>
      <c r="E9" s="153"/>
      <c r="F9" s="153"/>
      <c r="G9" s="21"/>
    </row>
    <row r="10" spans="1:7" ht="58.5" customHeight="1">
      <c r="A10" s="152"/>
      <c r="B10" s="155"/>
      <c r="C10" s="154"/>
      <c r="D10" s="24" t="s">
        <v>333</v>
      </c>
      <c r="E10" s="24" t="s">
        <v>334</v>
      </c>
      <c r="F10" s="24" t="s">
        <v>335</v>
      </c>
      <c r="G10" s="21"/>
    </row>
    <row r="11" spans="1:7" ht="12" customHeight="1">
      <c r="A11" s="23"/>
      <c r="B11" s="23">
        <v>1</v>
      </c>
      <c r="C11" s="23">
        <v>2</v>
      </c>
      <c r="D11" s="23">
        <v>3</v>
      </c>
      <c r="E11" s="23">
        <v>4</v>
      </c>
      <c r="F11" s="23">
        <v>5</v>
      </c>
      <c r="G11" s="21"/>
    </row>
    <row r="12" spans="1:7" ht="28.5" customHeight="1">
      <c r="A12" s="152">
        <v>1</v>
      </c>
      <c r="B12" s="151" t="s">
        <v>123</v>
      </c>
      <c r="C12" s="151" t="s">
        <v>36</v>
      </c>
      <c r="D12" s="90">
        <v>0</v>
      </c>
      <c r="E12" s="90">
        <v>0</v>
      </c>
      <c r="F12" s="90">
        <v>0</v>
      </c>
      <c r="G12" s="21"/>
    </row>
    <row r="13" spans="1:7" ht="12.75" hidden="1">
      <c r="A13" s="152"/>
      <c r="B13" s="151"/>
      <c r="C13" s="151"/>
      <c r="D13" s="28">
        <v>0</v>
      </c>
      <c r="E13" s="28">
        <v>0</v>
      </c>
      <c r="F13" s="28">
        <v>0</v>
      </c>
      <c r="G13" s="21"/>
    </row>
    <row r="14" spans="1:7" ht="15" customHeight="1">
      <c r="A14" s="23">
        <v>2</v>
      </c>
      <c r="B14" s="22" t="s">
        <v>124</v>
      </c>
      <c r="C14" s="22" t="s">
        <v>37</v>
      </c>
      <c r="D14" s="90">
        <f aca="true" t="shared" si="0" ref="D14:F16">D15</f>
        <v>-10820950</v>
      </c>
      <c r="E14" s="90">
        <f t="shared" si="0"/>
        <v>-10826950</v>
      </c>
      <c r="F14" s="90">
        <f t="shared" si="0"/>
        <v>-10696725</v>
      </c>
      <c r="G14" s="21"/>
    </row>
    <row r="15" spans="1:7" ht="16.5" customHeight="1">
      <c r="A15" s="23">
        <v>3</v>
      </c>
      <c r="B15" s="22" t="s">
        <v>125</v>
      </c>
      <c r="C15" s="22" t="s">
        <v>38</v>
      </c>
      <c r="D15" s="90">
        <f t="shared" si="0"/>
        <v>-10820950</v>
      </c>
      <c r="E15" s="90">
        <f t="shared" si="0"/>
        <v>-10826950</v>
      </c>
      <c r="F15" s="90">
        <f t="shared" si="0"/>
        <v>-10696725</v>
      </c>
      <c r="G15" s="21"/>
    </row>
    <row r="16" spans="1:7" ht="15" customHeight="1">
      <c r="A16" s="23">
        <v>4</v>
      </c>
      <c r="B16" s="22" t="s">
        <v>126</v>
      </c>
      <c r="C16" s="22" t="s">
        <v>39</v>
      </c>
      <c r="D16" s="90">
        <f t="shared" si="0"/>
        <v>-10820950</v>
      </c>
      <c r="E16" s="90">
        <f t="shared" si="0"/>
        <v>-10826950</v>
      </c>
      <c r="F16" s="90">
        <f t="shared" si="0"/>
        <v>-10696725</v>
      </c>
      <c r="G16" s="21"/>
    </row>
    <row r="17" spans="1:7" ht="28.5" customHeight="1">
      <c r="A17" s="23">
        <v>5</v>
      </c>
      <c r="B17" s="22" t="s">
        <v>127</v>
      </c>
      <c r="C17" s="26" t="s">
        <v>40</v>
      </c>
      <c r="D17" s="90">
        <v>-10820950</v>
      </c>
      <c r="E17" s="90">
        <v>-10826950</v>
      </c>
      <c r="F17" s="90">
        <v>-10696725</v>
      </c>
      <c r="G17" s="21"/>
    </row>
    <row r="18" spans="1:7" ht="17.25" customHeight="1">
      <c r="A18" s="23">
        <v>6</v>
      </c>
      <c r="B18" s="22" t="s">
        <v>128</v>
      </c>
      <c r="C18" s="22" t="s">
        <v>41</v>
      </c>
      <c r="D18" s="90">
        <f aca="true" t="shared" si="1" ref="D18:F20">D19</f>
        <v>10820950</v>
      </c>
      <c r="E18" s="90">
        <f t="shared" si="1"/>
        <v>10826950</v>
      </c>
      <c r="F18" s="90">
        <f t="shared" si="1"/>
        <v>10696725</v>
      </c>
      <c r="G18" s="21"/>
    </row>
    <row r="19" spans="1:7" ht="12.75">
      <c r="A19" s="23">
        <v>7</v>
      </c>
      <c r="B19" s="22" t="s">
        <v>129</v>
      </c>
      <c r="C19" s="22" t="s">
        <v>42</v>
      </c>
      <c r="D19" s="90">
        <f t="shared" si="1"/>
        <v>10820950</v>
      </c>
      <c r="E19" s="90">
        <f t="shared" si="1"/>
        <v>10826950</v>
      </c>
      <c r="F19" s="90">
        <f t="shared" si="1"/>
        <v>10696725</v>
      </c>
      <c r="G19" s="21"/>
    </row>
    <row r="20" spans="1:7" ht="15" customHeight="1">
      <c r="A20" s="23">
        <v>8</v>
      </c>
      <c r="B20" s="22" t="s">
        <v>130</v>
      </c>
      <c r="C20" s="22" t="s">
        <v>43</v>
      </c>
      <c r="D20" s="90">
        <f t="shared" si="1"/>
        <v>10820950</v>
      </c>
      <c r="E20" s="90">
        <f t="shared" si="1"/>
        <v>10826950</v>
      </c>
      <c r="F20" s="90">
        <f t="shared" si="1"/>
        <v>10696725</v>
      </c>
      <c r="G20" s="21"/>
    </row>
    <row r="21" spans="1:7" ht="29.25" customHeight="1">
      <c r="A21" s="23">
        <v>9</v>
      </c>
      <c r="B21" s="22" t="s">
        <v>131</v>
      </c>
      <c r="C21" s="26" t="s">
        <v>44</v>
      </c>
      <c r="D21" s="90">
        <f>'прил 2 доходы'!D64</f>
        <v>10820950</v>
      </c>
      <c r="E21" s="90">
        <f>'прил 2 доходы'!E64</f>
        <v>10826950</v>
      </c>
      <c r="F21" s="90">
        <f>'прил 2 доходы'!F64</f>
        <v>10696725</v>
      </c>
      <c r="G21" s="21"/>
    </row>
    <row r="22" spans="1:7" ht="12.75">
      <c r="A22" s="151" t="s">
        <v>29</v>
      </c>
      <c r="B22" s="151"/>
      <c r="C22" s="151"/>
      <c r="D22" s="90">
        <f>D14+D18</f>
        <v>0</v>
      </c>
      <c r="E22" s="90">
        <f>E14+E18</f>
        <v>0</v>
      </c>
      <c r="F22" s="90">
        <f>F14+F18</f>
        <v>0</v>
      </c>
      <c r="G22" s="21"/>
    </row>
    <row r="23" ht="15.75">
      <c r="A23" s="1" t="s">
        <v>46</v>
      </c>
    </row>
    <row r="24" ht="15.75">
      <c r="A24" s="1"/>
    </row>
    <row r="25" spans="1:7" ht="15.75">
      <c r="A25" s="1"/>
      <c r="C25" s="16"/>
      <c r="D25" s="17"/>
      <c r="E25" s="17"/>
      <c r="F25" s="17"/>
      <c r="G25" s="16"/>
    </row>
    <row r="26" ht="15.75">
      <c r="A26" s="1"/>
    </row>
  </sheetData>
  <sheetProtection/>
  <mergeCells count="13">
    <mergeCell ref="B12:B13"/>
    <mergeCell ref="C12:C13"/>
    <mergeCell ref="A9:A10"/>
    <mergeCell ref="A2:F2"/>
    <mergeCell ref="A3:F3"/>
    <mergeCell ref="A4:F4"/>
    <mergeCell ref="A7:D7"/>
    <mergeCell ref="A22:C22"/>
    <mergeCell ref="A12:A13"/>
    <mergeCell ref="C8:F8"/>
    <mergeCell ref="D9:F9"/>
    <mergeCell ref="C9:C10"/>
    <mergeCell ref="B9:B10"/>
  </mergeCells>
  <printOptions/>
  <pageMargins left="0.7874015748031497" right="0.1968503937007874" top="0.3937007874015748" bottom="0.984251968503937" header="0.11811023622047245" footer="0.5118110236220472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I66"/>
  <sheetViews>
    <sheetView zoomScalePageLayoutView="0" workbookViewId="0" topLeftCell="A57">
      <selection activeCell="D19" sqref="D19"/>
    </sheetView>
  </sheetViews>
  <sheetFormatPr defaultColWidth="9.00390625" defaultRowHeight="12.75"/>
  <cols>
    <col min="1" max="1" width="4.00390625" style="4" customWidth="1"/>
    <col min="2" max="2" width="22.375" style="4" customWidth="1"/>
    <col min="3" max="3" width="42.375" style="4" customWidth="1"/>
    <col min="4" max="4" width="12.125" style="126" customWidth="1"/>
    <col min="5" max="5" width="12.875" style="126" customWidth="1"/>
    <col min="6" max="6" width="12.00390625" style="126" customWidth="1"/>
    <col min="8" max="8" width="8.375" style="0" customWidth="1"/>
  </cols>
  <sheetData>
    <row r="1" ht="9" customHeight="1"/>
    <row r="2" spans="1:9" ht="15.75">
      <c r="A2" s="33" t="s">
        <v>31</v>
      </c>
      <c r="B2" s="33"/>
      <c r="C2" s="33"/>
      <c r="D2" s="163" t="s">
        <v>293</v>
      </c>
      <c r="E2" s="163"/>
      <c r="F2" s="163"/>
      <c r="G2" s="7"/>
      <c r="H2" s="7"/>
      <c r="I2" s="7"/>
    </row>
    <row r="3" spans="1:9" ht="15.75">
      <c r="A3" s="149" t="s">
        <v>378</v>
      </c>
      <c r="B3" s="149"/>
      <c r="C3" s="149"/>
      <c r="D3" s="149"/>
      <c r="E3" s="149"/>
      <c r="F3" s="149"/>
      <c r="G3" s="7"/>
      <c r="H3" s="7"/>
      <c r="I3" s="7"/>
    </row>
    <row r="4" spans="1:9" ht="15.75">
      <c r="A4" s="149" t="s">
        <v>377</v>
      </c>
      <c r="B4" s="149"/>
      <c r="C4" s="149"/>
      <c r="D4" s="149"/>
      <c r="E4" s="149"/>
      <c r="F4" s="149"/>
      <c r="G4" s="7"/>
      <c r="H4" s="7"/>
      <c r="I4" s="7"/>
    </row>
    <row r="6" spans="1:9" ht="15.75">
      <c r="A6" s="158" t="s">
        <v>336</v>
      </c>
      <c r="B6" s="158"/>
      <c r="C6" s="158"/>
      <c r="D6" s="158"/>
      <c r="E6" s="158"/>
      <c r="F6" s="158"/>
      <c r="G6" s="15"/>
      <c r="H6" s="15"/>
      <c r="I6" s="15"/>
    </row>
    <row r="7" spans="1:6" ht="12.75">
      <c r="A7" s="4" t="s">
        <v>167</v>
      </c>
      <c r="D7" s="160" t="s">
        <v>47</v>
      </c>
      <c r="E7" s="160"/>
      <c r="F7" s="160"/>
    </row>
    <row r="8" spans="1:6" ht="30" customHeight="1">
      <c r="A8" s="151" t="s">
        <v>164</v>
      </c>
      <c r="B8" s="167" t="s">
        <v>133</v>
      </c>
      <c r="C8" s="166" t="s">
        <v>132</v>
      </c>
      <c r="D8" s="159" t="s">
        <v>248</v>
      </c>
      <c r="E8" s="159" t="s">
        <v>249</v>
      </c>
      <c r="F8" s="159" t="s">
        <v>337</v>
      </c>
    </row>
    <row r="9" spans="1:6" ht="45" customHeight="1">
      <c r="A9" s="151"/>
      <c r="B9" s="167"/>
      <c r="C9" s="166"/>
      <c r="D9" s="159"/>
      <c r="E9" s="159"/>
      <c r="F9" s="159"/>
    </row>
    <row r="10" spans="1:6" ht="12.75">
      <c r="A10" s="22"/>
      <c r="B10" s="23">
        <v>1</v>
      </c>
      <c r="C10" s="23">
        <v>2</v>
      </c>
      <c r="D10" s="117">
        <v>3</v>
      </c>
      <c r="E10" s="117">
        <v>3</v>
      </c>
      <c r="F10" s="117">
        <v>3</v>
      </c>
    </row>
    <row r="11" spans="1:6" ht="17.25" customHeight="1">
      <c r="A11" s="34">
        <v>1</v>
      </c>
      <c r="B11" s="24" t="s">
        <v>168</v>
      </c>
      <c r="C11" s="22" t="s">
        <v>169</v>
      </c>
      <c r="D11" s="121">
        <f>D12+D18+D24+D36+D39</f>
        <v>1010053</v>
      </c>
      <c r="E11" s="121">
        <f>E12+E18+E24+E36+E39</f>
        <v>1038157</v>
      </c>
      <c r="F11" s="121">
        <f>F12+F18+F24+F36+F39</f>
        <v>1067085</v>
      </c>
    </row>
    <row r="12" spans="1:6" ht="18.75" customHeight="1">
      <c r="A12" s="34">
        <v>2</v>
      </c>
      <c r="B12" s="24" t="s">
        <v>111</v>
      </c>
      <c r="C12" s="22" t="s">
        <v>170</v>
      </c>
      <c r="D12" s="121">
        <f>D13</f>
        <v>121296</v>
      </c>
      <c r="E12" s="121">
        <f>E13</f>
        <v>129100</v>
      </c>
      <c r="F12" s="121">
        <f>F13</f>
        <v>136028</v>
      </c>
    </row>
    <row r="13" spans="1:6" ht="18.75" customHeight="1">
      <c r="A13" s="34">
        <v>3</v>
      </c>
      <c r="B13" s="24" t="s">
        <v>171</v>
      </c>
      <c r="C13" s="22" t="s">
        <v>172</v>
      </c>
      <c r="D13" s="98">
        <f>D14+D16+D17</f>
        <v>121296</v>
      </c>
      <c r="E13" s="144">
        <f>E14+E16+E17</f>
        <v>129100</v>
      </c>
      <c r="F13" s="144">
        <f>F14+F16+F17</f>
        <v>136028</v>
      </c>
    </row>
    <row r="14" spans="1:6" ht="81" customHeight="1">
      <c r="A14" s="162">
        <v>4</v>
      </c>
      <c r="B14" s="156" t="s">
        <v>188</v>
      </c>
      <c r="C14" s="151" t="s">
        <v>205</v>
      </c>
      <c r="D14" s="157">
        <v>117375</v>
      </c>
      <c r="E14" s="157">
        <v>125097</v>
      </c>
      <c r="F14" s="157">
        <v>131769</v>
      </c>
    </row>
    <row r="15" spans="1:6" ht="13.5" customHeight="1" hidden="1" thickBot="1">
      <c r="A15" s="162"/>
      <c r="B15" s="156"/>
      <c r="C15" s="151"/>
      <c r="D15" s="157"/>
      <c r="E15" s="157"/>
      <c r="F15" s="157"/>
    </row>
    <row r="16" spans="1:6" ht="97.5" customHeight="1">
      <c r="A16" s="34"/>
      <c r="B16" s="24" t="s">
        <v>360</v>
      </c>
      <c r="C16" s="146" t="s">
        <v>361</v>
      </c>
      <c r="D16" s="145">
        <v>94</v>
      </c>
      <c r="E16" s="144"/>
      <c r="F16" s="144">
        <v>102</v>
      </c>
    </row>
    <row r="17" spans="1:6" ht="54" customHeight="1">
      <c r="A17" s="34">
        <v>5</v>
      </c>
      <c r="B17" s="24" t="s">
        <v>189</v>
      </c>
      <c r="C17" s="22" t="s">
        <v>206</v>
      </c>
      <c r="D17" s="98">
        <v>3827</v>
      </c>
      <c r="E17" s="98">
        <v>4003</v>
      </c>
      <c r="F17" s="98">
        <v>4157</v>
      </c>
    </row>
    <row r="18" spans="1:6" ht="42.75" customHeight="1">
      <c r="A18" s="34">
        <v>6</v>
      </c>
      <c r="B18" s="24" t="s">
        <v>108</v>
      </c>
      <c r="C18" s="128" t="s">
        <v>89</v>
      </c>
      <c r="D18" s="121">
        <f>D19</f>
        <v>351700</v>
      </c>
      <c r="E18" s="121">
        <f>E19</f>
        <v>372000</v>
      </c>
      <c r="F18" s="121">
        <f>F19</f>
        <v>394000</v>
      </c>
    </row>
    <row r="19" spans="1:6" ht="40.5" customHeight="1">
      <c r="A19" s="34">
        <v>7</v>
      </c>
      <c r="B19" s="24" t="s">
        <v>112</v>
      </c>
      <c r="C19" s="128" t="s">
        <v>100</v>
      </c>
      <c r="D19" s="98">
        <f>D20+D21+D22+D23</f>
        <v>351700</v>
      </c>
      <c r="E19" s="98">
        <f>E20+E21+E22+E23</f>
        <v>372000</v>
      </c>
      <c r="F19" s="98">
        <f>F20+F21+F22+F23</f>
        <v>394000</v>
      </c>
    </row>
    <row r="20" spans="1:6" ht="90" customHeight="1">
      <c r="A20" s="34">
        <v>8</v>
      </c>
      <c r="B20" s="24" t="s">
        <v>113</v>
      </c>
      <c r="C20" s="128" t="s">
        <v>261</v>
      </c>
      <c r="D20" s="98">
        <v>166600</v>
      </c>
      <c r="E20" s="98">
        <v>177500</v>
      </c>
      <c r="F20" s="98">
        <v>188400</v>
      </c>
    </row>
    <row r="21" spans="1:6" ht="121.5" customHeight="1">
      <c r="A21" s="34">
        <v>9</v>
      </c>
      <c r="B21" s="24" t="s">
        <v>114</v>
      </c>
      <c r="C21" s="128" t="s">
        <v>262</v>
      </c>
      <c r="D21" s="98">
        <v>1100</v>
      </c>
      <c r="E21" s="98">
        <v>1200</v>
      </c>
      <c r="F21" s="98">
        <v>1300</v>
      </c>
    </row>
    <row r="22" spans="1:6" ht="123" customHeight="1">
      <c r="A22" s="34">
        <v>10</v>
      </c>
      <c r="B22" s="24" t="s">
        <v>115</v>
      </c>
      <c r="C22" s="128" t="s">
        <v>263</v>
      </c>
      <c r="D22" s="98">
        <v>206000</v>
      </c>
      <c r="E22" s="98">
        <v>216500</v>
      </c>
      <c r="F22" s="98">
        <v>227500</v>
      </c>
    </row>
    <row r="23" spans="1:6" ht="123.75" customHeight="1">
      <c r="A23" s="34">
        <v>11</v>
      </c>
      <c r="B23" s="24" t="s">
        <v>116</v>
      </c>
      <c r="C23" s="128" t="s">
        <v>264</v>
      </c>
      <c r="D23" s="98">
        <v>-22000</v>
      </c>
      <c r="E23" s="98">
        <v>-23200</v>
      </c>
      <c r="F23" s="98">
        <v>-23200</v>
      </c>
    </row>
    <row r="24" spans="1:6" ht="17.25" customHeight="1">
      <c r="A24" s="34">
        <v>12</v>
      </c>
      <c r="B24" s="24" t="s">
        <v>165</v>
      </c>
      <c r="C24" s="128" t="s">
        <v>190</v>
      </c>
      <c r="D24" s="121">
        <f>D25+D28</f>
        <v>502689</v>
      </c>
      <c r="E24" s="121">
        <f>E25+E28</f>
        <v>502689</v>
      </c>
      <c r="F24" s="121">
        <f>F25+F28</f>
        <v>502689</v>
      </c>
    </row>
    <row r="25" spans="1:6" ht="17.25" customHeight="1">
      <c r="A25" s="34">
        <v>13</v>
      </c>
      <c r="B25" s="85" t="s">
        <v>110</v>
      </c>
      <c r="C25" s="128" t="s">
        <v>265</v>
      </c>
      <c r="D25" s="122">
        <f>D26</f>
        <v>123885</v>
      </c>
      <c r="E25" s="122">
        <f>E26</f>
        <v>123885</v>
      </c>
      <c r="F25" s="122">
        <f>F26</f>
        <v>123885</v>
      </c>
    </row>
    <row r="26" spans="1:6" ht="17.25" customHeight="1">
      <c r="A26" s="162">
        <v>14</v>
      </c>
      <c r="B26" s="164" t="s">
        <v>173</v>
      </c>
      <c r="C26" s="165" t="s">
        <v>137</v>
      </c>
      <c r="D26" s="161">
        <v>123885</v>
      </c>
      <c r="E26" s="161">
        <v>123885</v>
      </c>
      <c r="F26" s="161">
        <v>123885</v>
      </c>
    </row>
    <row r="27" spans="1:6" ht="42.75" customHeight="1">
      <c r="A27" s="162"/>
      <c r="B27" s="164"/>
      <c r="C27" s="165"/>
      <c r="D27" s="161"/>
      <c r="E27" s="161"/>
      <c r="F27" s="161"/>
    </row>
    <row r="28" spans="1:6" ht="17.25" customHeight="1">
      <c r="A28" s="34">
        <v>15</v>
      </c>
      <c r="B28" s="24" t="s">
        <v>109</v>
      </c>
      <c r="C28" s="128" t="s">
        <v>191</v>
      </c>
      <c r="D28" s="122">
        <f>D29+D32</f>
        <v>378804</v>
      </c>
      <c r="E28" s="122">
        <f>E29+E32</f>
        <v>378804</v>
      </c>
      <c r="F28" s="122">
        <f>F29+F32</f>
        <v>378804</v>
      </c>
    </row>
    <row r="29" spans="1:6" ht="21" customHeight="1">
      <c r="A29" s="34">
        <v>16</v>
      </c>
      <c r="B29" s="24" t="s">
        <v>64</v>
      </c>
      <c r="C29" s="128" t="s">
        <v>266</v>
      </c>
      <c r="D29" s="98">
        <f>D30</f>
        <v>110000</v>
      </c>
      <c r="E29" s="98">
        <f>E30</f>
        <v>110000</v>
      </c>
      <c r="F29" s="98">
        <f>F30</f>
        <v>110000</v>
      </c>
    </row>
    <row r="30" spans="1:6" ht="43.5" customHeight="1">
      <c r="A30" s="162">
        <v>17</v>
      </c>
      <c r="B30" s="156" t="s">
        <v>65</v>
      </c>
      <c r="C30" s="128" t="s">
        <v>267</v>
      </c>
      <c r="D30" s="157">
        <v>110000</v>
      </c>
      <c r="E30" s="157">
        <v>110000</v>
      </c>
      <c r="F30" s="157">
        <v>110000</v>
      </c>
    </row>
    <row r="31" spans="1:6" ht="6" customHeight="1" hidden="1">
      <c r="A31" s="162"/>
      <c r="B31" s="156"/>
      <c r="C31" s="128" t="s">
        <v>268</v>
      </c>
      <c r="D31" s="157"/>
      <c r="E31" s="157"/>
      <c r="F31" s="157"/>
    </row>
    <row r="32" spans="1:6" ht="24" customHeight="1">
      <c r="A32" s="162">
        <v>18</v>
      </c>
      <c r="B32" s="156" t="s">
        <v>66</v>
      </c>
      <c r="C32" s="128" t="s">
        <v>267</v>
      </c>
      <c r="D32" s="157">
        <f>D34</f>
        <v>268804</v>
      </c>
      <c r="E32" s="157">
        <f>E34</f>
        <v>268804</v>
      </c>
      <c r="F32" s="157">
        <f>F34</f>
        <v>268804</v>
      </c>
    </row>
    <row r="33" spans="1:6" ht="13.5" customHeight="1" hidden="1">
      <c r="A33" s="162"/>
      <c r="B33" s="156"/>
      <c r="C33" s="128" t="s">
        <v>268</v>
      </c>
      <c r="D33" s="157"/>
      <c r="E33" s="157"/>
      <c r="F33" s="157"/>
    </row>
    <row r="34" spans="1:6" ht="41.25" customHeight="1">
      <c r="A34" s="162">
        <v>19</v>
      </c>
      <c r="B34" s="156" t="s">
        <v>67</v>
      </c>
      <c r="C34" s="151" t="s">
        <v>269</v>
      </c>
      <c r="D34" s="157">
        <v>268804</v>
      </c>
      <c r="E34" s="157">
        <v>268804</v>
      </c>
      <c r="F34" s="157">
        <v>268804</v>
      </c>
    </row>
    <row r="35" spans="1:6" ht="2.25" customHeight="1" hidden="1">
      <c r="A35" s="162"/>
      <c r="B35" s="156"/>
      <c r="C35" s="151"/>
      <c r="D35" s="157"/>
      <c r="E35" s="157"/>
      <c r="F35" s="157"/>
    </row>
    <row r="36" spans="1:6" ht="15.75" customHeight="1">
      <c r="A36" s="34">
        <v>20</v>
      </c>
      <c r="B36" s="24" t="s">
        <v>174</v>
      </c>
      <c r="C36" s="22" t="s">
        <v>175</v>
      </c>
      <c r="D36" s="121">
        <f aca="true" t="shared" si="0" ref="D36:F37">D37</f>
        <v>5800</v>
      </c>
      <c r="E36" s="121">
        <f t="shared" si="0"/>
        <v>5800</v>
      </c>
      <c r="F36" s="121">
        <f t="shared" si="0"/>
        <v>5800</v>
      </c>
    </row>
    <row r="37" spans="1:6" ht="60" customHeight="1">
      <c r="A37" s="34">
        <v>21</v>
      </c>
      <c r="B37" s="24" t="s">
        <v>176</v>
      </c>
      <c r="C37" s="128" t="s">
        <v>270</v>
      </c>
      <c r="D37" s="98">
        <f t="shared" si="0"/>
        <v>5800</v>
      </c>
      <c r="E37" s="98">
        <f t="shared" si="0"/>
        <v>5800</v>
      </c>
      <c r="F37" s="98">
        <f t="shared" si="0"/>
        <v>5800</v>
      </c>
    </row>
    <row r="38" spans="1:6" ht="79.5" customHeight="1">
      <c r="A38" s="34">
        <v>22</v>
      </c>
      <c r="B38" s="24" t="s">
        <v>85</v>
      </c>
      <c r="C38" s="128" t="s">
        <v>271</v>
      </c>
      <c r="D38" s="98">
        <v>5800</v>
      </c>
      <c r="E38" s="98">
        <v>5800</v>
      </c>
      <c r="F38" s="98">
        <v>5800</v>
      </c>
    </row>
    <row r="39" spans="1:6" ht="43.5" customHeight="1">
      <c r="A39" s="34">
        <v>23</v>
      </c>
      <c r="B39" s="24" t="s">
        <v>177</v>
      </c>
      <c r="C39" s="128" t="s">
        <v>178</v>
      </c>
      <c r="D39" s="123">
        <f aca="true" t="shared" si="1" ref="D39:F40">D40</f>
        <v>28568</v>
      </c>
      <c r="E39" s="123">
        <f t="shared" si="1"/>
        <v>28568</v>
      </c>
      <c r="F39" s="123">
        <f t="shared" si="1"/>
        <v>28568</v>
      </c>
    </row>
    <row r="40" spans="1:6" ht="75.75" customHeight="1">
      <c r="A40" s="34">
        <v>24</v>
      </c>
      <c r="B40" s="24" t="s">
        <v>179</v>
      </c>
      <c r="C40" s="128" t="s">
        <v>272</v>
      </c>
      <c r="D40" s="122">
        <f t="shared" si="1"/>
        <v>28568</v>
      </c>
      <c r="E40" s="122">
        <f t="shared" si="1"/>
        <v>28568</v>
      </c>
      <c r="F40" s="122">
        <f t="shared" si="1"/>
        <v>28568</v>
      </c>
    </row>
    <row r="41" spans="1:6" ht="45" customHeight="1">
      <c r="A41" s="34">
        <v>25</v>
      </c>
      <c r="B41" s="24" t="s">
        <v>26</v>
      </c>
      <c r="C41" s="128" t="s">
        <v>273</v>
      </c>
      <c r="D41" s="98">
        <f>D42</f>
        <v>28568</v>
      </c>
      <c r="E41" s="98">
        <f>E42</f>
        <v>28568</v>
      </c>
      <c r="F41" s="98">
        <f>F42</f>
        <v>28568</v>
      </c>
    </row>
    <row r="42" spans="1:6" ht="45" customHeight="1">
      <c r="A42" s="34">
        <v>26</v>
      </c>
      <c r="B42" s="24" t="s">
        <v>141</v>
      </c>
      <c r="C42" s="128" t="s">
        <v>97</v>
      </c>
      <c r="D42" s="98">
        <v>28568</v>
      </c>
      <c r="E42" s="98">
        <v>28568</v>
      </c>
      <c r="F42" s="98">
        <v>28568</v>
      </c>
    </row>
    <row r="43" spans="1:6" ht="16.5" customHeight="1">
      <c r="A43" s="34">
        <v>27</v>
      </c>
      <c r="B43" s="24" t="s">
        <v>180</v>
      </c>
      <c r="C43" s="128" t="s">
        <v>181</v>
      </c>
      <c r="D43" s="121">
        <f>D44</f>
        <v>9810897</v>
      </c>
      <c r="E43" s="121">
        <f>E44</f>
        <v>9788793</v>
      </c>
      <c r="F43" s="121">
        <f>F44</f>
        <v>9629640</v>
      </c>
    </row>
    <row r="44" spans="1:6" ht="38.25" customHeight="1">
      <c r="A44" s="34">
        <v>28</v>
      </c>
      <c r="B44" s="129" t="s">
        <v>91</v>
      </c>
      <c r="C44" s="128" t="s">
        <v>90</v>
      </c>
      <c r="D44" s="98">
        <f>D45+D50+D54+D60</f>
        <v>9810897</v>
      </c>
      <c r="E44" s="98">
        <f>E45+E50+E54+E60</f>
        <v>9788793</v>
      </c>
      <c r="F44" s="98">
        <f>F47+F54</f>
        <v>9629640</v>
      </c>
    </row>
    <row r="45" spans="1:6" ht="26.25" customHeight="1">
      <c r="A45" s="34">
        <v>29</v>
      </c>
      <c r="B45" s="86" t="s">
        <v>237</v>
      </c>
      <c r="C45" s="128" t="s">
        <v>274</v>
      </c>
      <c r="D45" s="124">
        <f>D46</f>
        <v>9678957</v>
      </c>
      <c r="E45" s="124">
        <f>E46</f>
        <v>9650853</v>
      </c>
      <c r="F45" s="124">
        <f>F46</f>
        <v>9621925</v>
      </c>
    </row>
    <row r="46" spans="1:6" ht="31.5" customHeight="1">
      <c r="A46" s="34">
        <v>30</v>
      </c>
      <c r="B46" s="86" t="s">
        <v>238</v>
      </c>
      <c r="C46" s="128" t="s">
        <v>92</v>
      </c>
      <c r="D46" s="124">
        <f>D48+D49</f>
        <v>9678957</v>
      </c>
      <c r="E46" s="124">
        <f>+E48+E49</f>
        <v>9650853</v>
      </c>
      <c r="F46" s="124">
        <f>+F48+F49</f>
        <v>9621925</v>
      </c>
    </row>
    <row r="47" spans="1:6" ht="45" customHeight="1">
      <c r="A47" s="34">
        <v>31</v>
      </c>
      <c r="B47" s="86" t="s">
        <v>239</v>
      </c>
      <c r="C47" s="128" t="s">
        <v>275</v>
      </c>
      <c r="D47" s="124">
        <f>D46</f>
        <v>9678957</v>
      </c>
      <c r="E47" s="124">
        <f>E48+E49</f>
        <v>9650853</v>
      </c>
      <c r="F47" s="124">
        <f>F48+F49</f>
        <v>9621925</v>
      </c>
    </row>
    <row r="48" spans="1:6" ht="45" customHeight="1">
      <c r="A48" s="34">
        <v>32</v>
      </c>
      <c r="B48" s="87" t="s">
        <v>236</v>
      </c>
      <c r="C48" s="89" t="s">
        <v>275</v>
      </c>
      <c r="D48" s="124">
        <v>3440698</v>
      </c>
      <c r="E48" s="124">
        <v>2752551</v>
      </c>
      <c r="F48" s="124">
        <v>2752551</v>
      </c>
    </row>
    <row r="49" spans="1:6" ht="45" customHeight="1">
      <c r="A49" s="34">
        <v>33</v>
      </c>
      <c r="B49" s="87" t="s">
        <v>358</v>
      </c>
      <c r="C49" s="22" t="s">
        <v>359</v>
      </c>
      <c r="D49" s="124">
        <v>6238259</v>
      </c>
      <c r="E49" s="124">
        <v>6898302</v>
      </c>
      <c r="F49" s="124">
        <v>6869374</v>
      </c>
    </row>
    <row r="50" spans="1:6" ht="24.75" customHeight="1">
      <c r="A50" s="34">
        <v>34</v>
      </c>
      <c r="B50" s="34" t="s">
        <v>276</v>
      </c>
      <c r="C50" s="22" t="s">
        <v>253</v>
      </c>
      <c r="D50" s="124">
        <f>D51+D52+D53</f>
        <v>0</v>
      </c>
      <c r="E50" s="124">
        <f>E51+E52+E53</f>
        <v>0</v>
      </c>
      <c r="F50" s="124">
        <f>F51+F5+F53</f>
        <v>0</v>
      </c>
    </row>
    <row r="51" spans="1:6" ht="45" customHeight="1">
      <c r="A51" s="34">
        <v>35</v>
      </c>
      <c r="B51" s="34" t="s">
        <v>254</v>
      </c>
      <c r="C51" s="22" t="s">
        <v>256</v>
      </c>
      <c r="D51" s="124">
        <v>0</v>
      </c>
      <c r="E51" s="124">
        <v>0</v>
      </c>
      <c r="F51" s="124">
        <v>0</v>
      </c>
    </row>
    <row r="52" spans="1:6" ht="45" customHeight="1">
      <c r="A52" s="34">
        <v>36</v>
      </c>
      <c r="B52" s="34" t="s">
        <v>255</v>
      </c>
      <c r="C52" s="22" t="s">
        <v>257</v>
      </c>
      <c r="D52" s="124">
        <v>0</v>
      </c>
      <c r="E52" s="124">
        <v>0</v>
      </c>
      <c r="F52" s="124">
        <v>0</v>
      </c>
    </row>
    <row r="53" spans="1:6" ht="28.5" customHeight="1">
      <c r="A53" s="34">
        <v>37</v>
      </c>
      <c r="B53" s="34" t="s">
        <v>258</v>
      </c>
      <c r="C53" s="22" t="s">
        <v>259</v>
      </c>
      <c r="D53" s="124">
        <v>0</v>
      </c>
      <c r="E53" s="124">
        <v>0</v>
      </c>
      <c r="F53" s="124">
        <v>0</v>
      </c>
    </row>
    <row r="54" spans="1:6" ht="24" customHeight="1">
      <c r="A54" s="34">
        <v>38</v>
      </c>
      <c r="B54" s="34" t="s">
        <v>235</v>
      </c>
      <c r="C54" s="88" t="s">
        <v>107</v>
      </c>
      <c r="D54" s="124">
        <f>D55</f>
        <v>131940</v>
      </c>
      <c r="E54" s="124">
        <f>E55</f>
        <v>137940</v>
      </c>
      <c r="F54" s="124">
        <f>F55</f>
        <v>7715</v>
      </c>
    </row>
    <row r="55" spans="1:6" ht="29.25" customHeight="1">
      <c r="A55" s="34">
        <v>39</v>
      </c>
      <c r="B55" s="86" t="s">
        <v>234</v>
      </c>
      <c r="C55" s="88" t="s">
        <v>93</v>
      </c>
      <c r="D55" s="98">
        <f>D56+D58</f>
        <v>131940</v>
      </c>
      <c r="E55" s="98">
        <f>E56+E58</f>
        <v>137940</v>
      </c>
      <c r="F55" s="98">
        <f>F56+F58</f>
        <v>7715</v>
      </c>
    </row>
    <row r="56" spans="1:6" ht="43.5" customHeight="1">
      <c r="A56" s="34">
        <v>40</v>
      </c>
      <c r="B56" s="86" t="s">
        <v>233</v>
      </c>
      <c r="C56" s="88" t="s">
        <v>95</v>
      </c>
      <c r="D56" s="98">
        <f>D57</f>
        <v>7715</v>
      </c>
      <c r="E56" s="98">
        <f>E57</f>
        <v>7715</v>
      </c>
      <c r="F56" s="98">
        <f>F57</f>
        <v>7715</v>
      </c>
    </row>
    <row r="57" spans="1:6" ht="60.75" customHeight="1">
      <c r="A57" s="34">
        <v>41</v>
      </c>
      <c r="B57" s="86" t="s">
        <v>232</v>
      </c>
      <c r="C57" s="89" t="s">
        <v>224</v>
      </c>
      <c r="D57" s="98">
        <v>7715</v>
      </c>
      <c r="E57" s="98">
        <v>7715</v>
      </c>
      <c r="F57" s="98">
        <v>7715</v>
      </c>
    </row>
    <row r="58" spans="1:6" ht="45.75" customHeight="1">
      <c r="A58" s="34">
        <v>42</v>
      </c>
      <c r="B58" s="86" t="s">
        <v>260</v>
      </c>
      <c r="C58" s="88" t="s">
        <v>94</v>
      </c>
      <c r="D58" s="98">
        <f>D59</f>
        <v>124225</v>
      </c>
      <c r="E58" s="98">
        <f>E59</f>
        <v>130225</v>
      </c>
      <c r="F58" s="98">
        <f>F59</f>
        <v>0</v>
      </c>
    </row>
    <row r="59" spans="1:6" ht="53.25" customHeight="1">
      <c r="A59" s="34">
        <v>43</v>
      </c>
      <c r="B59" s="86" t="s">
        <v>231</v>
      </c>
      <c r="C59" s="89" t="s">
        <v>98</v>
      </c>
      <c r="D59" s="98">
        <v>124225</v>
      </c>
      <c r="E59" s="98">
        <v>130225</v>
      </c>
      <c r="F59" s="98">
        <v>0</v>
      </c>
    </row>
    <row r="60" spans="1:6" ht="21.75" customHeight="1">
      <c r="A60" s="34">
        <v>44</v>
      </c>
      <c r="B60" s="86" t="s">
        <v>230</v>
      </c>
      <c r="C60" s="88" t="s">
        <v>182</v>
      </c>
      <c r="D60" s="98">
        <f aca="true" t="shared" si="2" ref="D60:F61">D61</f>
        <v>0</v>
      </c>
      <c r="E60" s="98">
        <f t="shared" si="2"/>
        <v>0</v>
      </c>
      <c r="F60" s="98">
        <f t="shared" si="2"/>
        <v>0</v>
      </c>
    </row>
    <row r="61" spans="1:6" ht="25.5" customHeight="1">
      <c r="A61" s="34">
        <v>45</v>
      </c>
      <c r="B61" s="86" t="s">
        <v>229</v>
      </c>
      <c r="C61" s="88" t="s">
        <v>96</v>
      </c>
      <c r="D61" s="98">
        <f t="shared" si="2"/>
        <v>0</v>
      </c>
      <c r="E61" s="98">
        <f t="shared" si="2"/>
        <v>0</v>
      </c>
      <c r="F61" s="98">
        <f t="shared" si="2"/>
        <v>0</v>
      </c>
    </row>
    <row r="62" spans="1:6" ht="32.25" customHeight="1">
      <c r="A62" s="34">
        <v>46</v>
      </c>
      <c r="B62" s="86" t="s">
        <v>228</v>
      </c>
      <c r="C62" s="89" t="s">
        <v>138</v>
      </c>
      <c r="D62" s="98">
        <f>D63</f>
        <v>0</v>
      </c>
      <c r="E62" s="98">
        <f>E63</f>
        <v>0</v>
      </c>
      <c r="F62" s="98">
        <f>F63</f>
        <v>0</v>
      </c>
    </row>
    <row r="63" spans="1:6" ht="51.75" customHeight="1">
      <c r="A63" s="34">
        <v>47</v>
      </c>
      <c r="B63" s="86" t="s">
        <v>227</v>
      </c>
      <c r="C63" s="89" t="s">
        <v>99</v>
      </c>
      <c r="D63" s="98">
        <v>0</v>
      </c>
      <c r="E63" s="98">
        <v>0</v>
      </c>
      <c r="F63" s="98">
        <v>0</v>
      </c>
    </row>
    <row r="64" spans="1:6" ht="12.75">
      <c r="A64" s="168"/>
      <c r="B64" s="168"/>
      <c r="C64" s="168"/>
      <c r="D64" s="125">
        <f>D11+D43</f>
        <v>10820950</v>
      </c>
      <c r="E64" s="125">
        <f>E11+E43</f>
        <v>10826950</v>
      </c>
      <c r="F64" s="125">
        <f>F11+F43</f>
        <v>10696725</v>
      </c>
    </row>
    <row r="66" spans="4:6" ht="12.75">
      <c r="D66" s="127"/>
      <c r="E66" s="127"/>
      <c r="F66" s="127"/>
    </row>
  </sheetData>
  <sheetProtection/>
  <mergeCells count="40">
    <mergeCell ref="A64:C64"/>
    <mergeCell ref="A34:A35"/>
    <mergeCell ref="B34:B35"/>
    <mergeCell ref="C34:C35"/>
    <mergeCell ref="F34:F35"/>
    <mergeCell ref="F26:F27"/>
    <mergeCell ref="A26:A27"/>
    <mergeCell ref="D34:D35"/>
    <mergeCell ref="D32:D33"/>
    <mergeCell ref="E34:E35"/>
    <mergeCell ref="D2:F2"/>
    <mergeCell ref="A3:F3"/>
    <mergeCell ref="A4:F4"/>
    <mergeCell ref="B26:B27"/>
    <mergeCell ref="C26:C27"/>
    <mergeCell ref="A14:A15"/>
    <mergeCell ref="A8:A9"/>
    <mergeCell ref="C8:C9"/>
    <mergeCell ref="F14:F15"/>
    <mergeCell ref="B8:B9"/>
    <mergeCell ref="A30:A31"/>
    <mergeCell ref="B30:B31"/>
    <mergeCell ref="E30:E31"/>
    <mergeCell ref="A32:A33"/>
    <mergeCell ref="E32:E33"/>
    <mergeCell ref="B32:B33"/>
    <mergeCell ref="D30:D31"/>
    <mergeCell ref="F30:F31"/>
    <mergeCell ref="E8:E9"/>
    <mergeCell ref="E14:E15"/>
    <mergeCell ref="D26:D27"/>
    <mergeCell ref="E26:E27"/>
    <mergeCell ref="F32:F33"/>
    <mergeCell ref="B14:B15"/>
    <mergeCell ref="D14:D15"/>
    <mergeCell ref="A6:F6"/>
    <mergeCell ref="D8:D9"/>
    <mergeCell ref="D7:F7"/>
    <mergeCell ref="F8:F9"/>
    <mergeCell ref="C14:C15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A13">
      <selection activeCell="B45" sqref="B45"/>
    </sheetView>
  </sheetViews>
  <sheetFormatPr defaultColWidth="9.00390625" defaultRowHeight="12.75"/>
  <cols>
    <col min="1" max="1" width="7.375" style="0" customWidth="1"/>
    <col min="2" max="2" width="59.375" style="0" customWidth="1"/>
    <col min="3" max="3" width="11.00390625" style="0" customWidth="1"/>
    <col min="4" max="5" width="12.125" style="0" customWidth="1"/>
    <col min="6" max="6" width="13.25390625" style="0" customWidth="1"/>
    <col min="7" max="7" width="12.375" style="0" bestFit="1" customWidth="1"/>
  </cols>
  <sheetData>
    <row r="1" spans="1:6" ht="12.75">
      <c r="A1" s="149" t="s">
        <v>294</v>
      </c>
      <c r="B1" s="149"/>
      <c r="C1" s="149"/>
      <c r="D1" s="149"/>
      <c r="E1" s="149"/>
      <c r="F1" s="149"/>
    </row>
    <row r="2" spans="1:6" ht="12.75">
      <c r="A2" s="149" t="s">
        <v>378</v>
      </c>
      <c r="B2" s="149"/>
      <c r="C2" s="149"/>
      <c r="D2" s="149"/>
      <c r="E2" s="149"/>
      <c r="F2" s="149"/>
    </row>
    <row r="3" spans="1:6" ht="12.75">
      <c r="A3" s="149" t="s">
        <v>377</v>
      </c>
      <c r="B3" s="149"/>
      <c r="C3" s="149"/>
      <c r="D3" s="149"/>
      <c r="E3" s="149"/>
      <c r="F3" s="149"/>
    </row>
    <row r="4" spans="1:6" ht="11.25" customHeight="1">
      <c r="A4" s="5"/>
      <c r="B4" s="97"/>
      <c r="C4" s="97"/>
      <c r="D4" s="97"/>
      <c r="E4" s="97"/>
      <c r="F4" s="97"/>
    </row>
    <row r="5" spans="1:6" ht="15.75" customHeight="1">
      <c r="A5" s="169" t="s">
        <v>338</v>
      </c>
      <c r="B5" s="169"/>
      <c r="C5" s="169"/>
      <c r="D5" s="169"/>
      <c r="E5" s="97"/>
      <c r="F5" s="97"/>
    </row>
    <row r="6" spans="1:6" ht="33" customHeight="1">
      <c r="A6" s="169"/>
      <c r="B6" s="169"/>
      <c r="C6" s="169"/>
      <c r="D6" s="169"/>
      <c r="E6" s="97"/>
      <c r="F6" s="97"/>
    </row>
    <row r="7" spans="1:6" ht="12.75">
      <c r="A7" s="170" t="s">
        <v>47</v>
      </c>
      <c r="B7" s="170"/>
      <c r="C7" s="170"/>
      <c r="D7" s="170"/>
      <c r="E7" s="170"/>
      <c r="F7" s="170"/>
    </row>
    <row r="8" spans="1:6" ht="47.25" customHeight="1">
      <c r="A8" s="23" t="s">
        <v>49</v>
      </c>
      <c r="B8" s="34" t="s">
        <v>6</v>
      </c>
      <c r="C8" s="23" t="s">
        <v>183</v>
      </c>
      <c r="D8" s="23" t="s">
        <v>250</v>
      </c>
      <c r="E8" s="23" t="s">
        <v>251</v>
      </c>
      <c r="F8" s="23" t="s">
        <v>339</v>
      </c>
    </row>
    <row r="9" spans="1:6" ht="12.75">
      <c r="A9" s="23"/>
      <c r="B9" s="23">
        <v>1</v>
      </c>
      <c r="C9" s="23">
        <v>2</v>
      </c>
      <c r="D9" s="23">
        <v>3</v>
      </c>
      <c r="E9" s="23">
        <v>4</v>
      </c>
      <c r="F9" s="23">
        <v>5</v>
      </c>
    </row>
    <row r="10" spans="1:6" ht="15" customHeight="1">
      <c r="A10" s="23">
        <v>1</v>
      </c>
      <c r="B10" s="22" t="s">
        <v>184</v>
      </c>
      <c r="C10" s="27" t="s">
        <v>7</v>
      </c>
      <c r="D10" s="99">
        <f>D11+D12+D13+D14</f>
        <v>6209283</v>
      </c>
      <c r="E10" s="99">
        <f>E11+E12+E13+E14</f>
        <v>6362486</v>
      </c>
      <c r="F10" s="99">
        <f>F11+F12+F13+F14</f>
        <v>6386616</v>
      </c>
    </row>
    <row r="11" spans="1:6" ht="33" customHeight="1">
      <c r="A11" s="23">
        <v>2</v>
      </c>
      <c r="B11" s="22" t="s">
        <v>185</v>
      </c>
      <c r="C11" s="27" t="s">
        <v>8</v>
      </c>
      <c r="D11" s="91">
        <f>'прил 4 ведом'!G19</f>
        <v>1021035</v>
      </c>
      <c r="E11" s="91">
        <f>'прил 4 ведом'!H19</f>
        <v>1021035</v>
      </c>
      <c r="F11" s="91">
        <f>'прил 4 ведом'!I19</f>
        <v>1021035</v>
      </c>
    </row>
    <row r="12" spans="1:6" ht="45" customHeight="1">
      <c r="A12" s="23">
        <v>3</v>
      </c>
      <c r="B12" s="22" t="s">
        <v>186</v>
      </c>
      <c r="C12" s="27" t="s">
        <v>9</v>
      </c>
      <c r="D12" s="98">
        <f>'прил 4 ведом'!G20</f>
        <v>4415613</v>
      </c>
      <c r="E12" s="98">
        <f>'прил 4 ведом'!H20</f>
        <v>4568816</v>
      </c>
      <c r="F12" s="98">
        <f>'прил 4 ведом'!I20</f>
        <v>4592946</v>
      </c>
    </row>
    <row r="13" spans="1:6" ht="15.75" customHeight="1">
      <c r="A13" s="23">
        <v>4</v>
      </c>
      <c r="B13" s="22" t="s">
        <v>187</v>
      </c>
      <c r="C13" s="27" t="s">
        <v>19</v>
      </c>
      <c r="D13" s="91">
        <f>'[1]прил 6 ведом'!G30</f>
        <v>1000</v>
      </c>
      <c r="E13" s="91">
        <f>'[1]прил 6 ведом'!H30</f>
        <v>1000</v>
      </c>
      <c r="F13" s="91">
        <f>'[1]прил 6 ведом'!I30</f>
        <v>1000</v>
      </c>
    </row>
    <row r="14" spans="1:6" ht="15.75" customHeight="1">
      <c r="A14" s="23">
        <v>5</v>
      </c>
      <c r="B14" s="22" t="s">
        <v>193</v>
      </c>
      <c r="C14" s="27" t="s">
        <v>192</v>
      </c>
      <c r="D14" s="91">
        <f>'прил 4 ведом'!G36</f>
        <v>771635</v>
      </c>
      <c r="E14" s="91">
        <f>'прил 4 ведом'!H36</f>
        <v>771635</v>
      </c>
      <c r="F14" s="91">
        <f>'прил 4 ведом'!I36</f>
        <v>771635</v>
      </c>
    </row>
    <row r="15" spans="1:6" ht="15.75" customHeight="1">
      <c r="A15" s="23">
        <v>6</v>
      </c>
      <c r="B15" s="22" t="s">
        <v>194</v>
      </c>
      <c r="C15" s="27" t="s">
        <v>196</v>
      </c>
      <c r="D15" s="99">
        <f>D16</f>
        <v>124225</v>
      </c>
      <c r="E15" s="99">
        <f>E16</f>
        <v>124225</v>
      </c>
      <c r="F15" s="99">
        <f>F16</f>
        <v>0</v>
      </c>
    </row>
    <row r="16" spans="1:6" ht="15.75" customHeight="1">
      <c r="A16" s="23">
        <v>7</v>
      </c>
      <c r="B16" s="22" t="s">
        <v>195</v>
      </c>
      <c r="C16" s="27" t="s">
        <v>197</v>
      </c>
      <c r="D16" s="91">
        <f>'прил 4 ведом'!G48</f>
        <v>124225</v>
      </c>
      <c r="E16" s="91">
        <f>'прил 4 ведом'!H48</f>
        <v>124225</v>
      </c>
      <c r="F16" s="91">
        <f>'прил 4 ведом'!I48</f>
        <v>0</v>
      </c>
    </row>
    <row r="17" spans="1:6" ht="15.75" customHeight="1">
      <c r="A17" s="23">
        <v>8</v>
      </c>
      <c r="B17" s="22" t="s">
        <v>198</v>
      </c>
      <c r="C17" s="27" t="s">
        <v>1</v>
      </c>
      <c r="D17" s="99">
        <f>D18+D19</f>
        <v>112321</v>
      </c>
      <c r="E17" s="99">
        <f>E18+E19</f>
        <v>171470</v>
      </c>
      <c r="F17" s="99">
        <f>F18+F19</f>
        <v>178400</v>
      </c>
    </row>
    <row r="18" spans="1:6" ht="23.25" customHeight="1">
      <c r="A18" s="23">
        <v>9</v>
      </c>
      <c r="B18" s="139" t="s">
        <v>355</v>
      </c>
      <c r="C18" s="27" t="s">
        <v>240</v>
      </c>
      <c r="D18" s="99">
        <v>12321</v>
      </c>
      <c r="E18" s="99">
        <v>5542</v>
      </c>
      <c r="F18" s="99">
        <v>5542</v>
      </c>
    </row>
    <row r="19" spans="1:6" ht="30" customHeight="1">
      <c r="A19" s="23">
        <v>10</v>
      </c>
      <c r="B19" s="22" t="s">
        <v>0</v>
      </c>
      <c r="C19" s="27" t="s">
        <v>240</v>
      </c>
      <c r="D19" s="91">
        <f>'прил 4 ведом'!G67</f>
        <v>100000</v>
      </c>
      <c r="E19" s="91">
        <f>'прил 4 ведом'!H67</f>
        <v>165928</v>
      </c>
      <c r="F19" s="91">
        <f>'прил 4 ведом'!I67</f>
        <v>172858</v>
      </c>
    </row>
    <row r="20" spans="1:6" ht="19.5" customHeight="1">
      <c r="A20" s="23">
        <v>11</v>
      </c>
      <c r="B20" s="22" t="s">
        <v>74</v>
      </c>
      <c r="C20" s="27" t="s">
        <v>76</v>
      </c>
      <c r="D20" s="99">
        <f>D21</f>
        <v>357342</v>
      </c>
      <c r="E20" s="99">
        <f>'прил 4 ведом'!H73</f>
        <v>372000</v>
      </c>
      <c r="F20" s="99">
        <f>F21</f>
        <v>394000</v>
      </c>
    </row>
    <row r="21" spans="1:6" ht="18.75" customHeight="1">
      <c r="A21" s="23">
        <v>12</v>
      </c>
      <c r="B21" s="22" t="s">
        <v>75</v>
      </c>
      <c r="C21" s="27" t="s">
        <v>77</v>
      </c>
      <c r="D21" s="98">
        <f>'прил 4 ведом'!G73</f>
        <v>357342</v>
      </c>
      <c r="E21" s="98">
        <f>'прил 4 ведом'!H73</f>
        <v>372000</v>
      </c>
      <c r="F21" s="98">
        <f>'прил 4 ведом'!I75</f>
        <v>394000</v>
      </c>
    </row>
    <row r="22" spans="1:6" ht="15.75" customHeight="1">
      <c r="A22" s="23">
        <v>13</v>
      </c>
      <c r="B22" s="22" t="s">
        <v>3</v>
      </c>
      <c r="C22" s="27" t="s">
        <v>10</v>
      </c>
      <c r="D22" s="99">
        <f>'прил 4 ведом'!G89</f>
        <v>1477730</v>
      </c>
      <c r="E22" s="99">
        <f>'прил 4 ведом'!H89</f>
        <v>996713</v>
      </c>
      <c r="F22" s="99">
        <f>'прил 4 ведом'!I89</f>
        <v>692357</v>
      </c>
    </row>
    <row r="23" spans="1:6" ht="15.75" customHeight="1">
      <c r="A23" s="23">
        <v>14</v>
      </c>
      <c r="B23" s="22" t="s">
        <v>4</v>
      </c>
      <c r="C23" s="27" t="s">
        <v>11</v>
      </c>
      <c r="D23" s="98">
        <f>D22</f>
        <v>1477730</v>
      </c>
      <c r="E23" s="98">
        <f>E22</f>
        <v>996713</v>
      </c>
      <c r="F23" s="98">
        <f>F22</f>
        <v>692357</v>
      </c>
    </row>
    <row r="24" spans="1:6" ht="17.25" customHeight="1">
      <c r="A24" s="23">
        <v>15</v>
      </c>
      <c r="B24" s="22" t="s">
        <v>24</v>
      </c>
      <c r="C24" s="27" t="s">
        <v>12</v>
      </c>
      <c r="D24" s="99">
        <f>D25</f>
        <v>2246600</v>
      </c>
      <c r="E24" s="99">
        <f>E25</f>
        <v>2246600</v>
      </c>
      <c r="F24" s="99">
        <f>E24</f>
        <v>2246600</v>
      </c>
    </row>
    <row r="25" spans="1:6" ht="17.25" customHeight="1">
      <c r="A25" s="23">
        <v>16</v>
      </c>
      <c r="B25" s="22" t="s">
        <v>5</v>
      </c>
      <c r="C25" s="27" t="s">
        <v>13</v>
      </c>
      <c r="D25" s="98">
        <f>'прил 4 ведом'!G111</f>
        <v>2246600</v>
      </c>
      <c r="E25" s="98">
        <f>'прил 4 ведом'!H111</f>
        <v>2246600</v>
      </c>
      <c r="F25" s="98">
        <f>'прил 4 ведом'!I111</f>
        <v>2246600</v>
      </c>
    </row>
    <row r="26" spans="1:6" ht="17.25" customHeight="1">
      <c r="A26" s="23">
        <v>17</v>
      </c>
      <c r="B26" s="35" t="s">
        <v>149</v>
      </c>
      <c r="C26" s="27" t="s">
        <v>150</v>
      </c>
      <c r="D26" s="99">
        <f>D27</f>
        <v>4065</v>
      </c>
      <c r="E26" s="99">
        <f>E27</f>
        <v>0</v>
      </c>
      <c r="F26" s="99">
        <f>F27</f>
        <v>0</v>
      </c>
    </row>
    <row r="27" spans="1:6" ht="17.25" customHeight="1">
      <c r="A27" s="23">
        <v>18</v>
      </c>
      <c r="B27" s="35" t="s">
        <v>151</v>
      </c>
      <c r="C27" s="27" t="s">
        <v>152</v>
      </c>
      <c r="D27" s="91">
        <f>'прил 4 ведом'!G123</f>
        <v>4065</v>
      </c>
      <c r="E27" s="91">
        <f>'прил 4 ведом'!H123</f>
        <v>0</v>
      </c>
      <c r="F27" s="91">
        <f>'прил 4 ведом'!I125</f>
        <v>0</v>
      </c>
    </row>
    <row r="28" spans="1:6" ht="17.25" customHeight="1">
      <c r="A28" s="23">
        <v>19</v>
      </c>
      <c r="B28" s="35" t="s">
        <v>207</v>
      </c>
      <c r="C28" s="27" t="s">
        <v>208</v>
      </c>
      <c r="D28" s="99">
        <f>D29</f>
        <v>72000</v>
      </c>
      <c r="E28" s="99">
        <f>E29</f>
        <v>72000</v>
      </c>
      <c r="F28" s="99">
        <f>F29</f>
        <v>72000</v>
      </c>
    </row>
    <row r="29" spans="1:6" ht="15" customHeight="1">
      <c r="A29" s="23">
        <v>20</v>
      </c>
      <c r="B29" s="100" t="s">
        <v>209</v>
      </c>
      <c r="C29" s="27" t="s">
        <v>210</v>
      </c>
      <c r="D29" s="91">
        <v>72000</v>
      </c>
      <c r="E29" s="91">
        <v>72000</v>
      </c>
      <c r="F29" s="91">
        <v>72000</v>
      </c>
    </row>
    <row r="30" spans="1:6" ht="17.25" customHeight="1">
      <c r="A30" s="23">
        <v>21</v>
      </c>
      <c r="B30" s="35" t="s">
        <v>78</v>
      </c>
      <c r="C30" s="27" t="s">
        <v>202</v>
      </c>
      <c r="D30" s="99">
        <f>'прил 4 ведом'!G135</f>
        <v>190980</v>
      </c>
      <c r="E30" s="99">
        <f>E31</f>
        <v>190980</v>
      </c>
      <c r="F30" s="99">
        <f>F31</f>
        <v>190980</v>
      </c>
    </row>
    <row r="31" spans="1:6" ht="17.25" customHeight="1">
      <c r="A31" s="23">
        <v>22</v>
      </c>
      <c r="B31" s="35" t="s">
        <v>79</v>
      </c>
      <c r="C31" s="27" t="s">
        <v>277</v>
      </c>
      <c r="D31" s="91">
        <f>D30</f>
        <v>190980</v>
      </c>
      <c r="E31" s="91">
        <v>190980</v>
      </c>
      <c r="F31" s="91">
        <v>190980</v>
      </c>
    </row>
    <row r="32" spans="1:6" ht="25.5" customHeight="1">
      <c r="A32" s="23">
        <v>23</v>
      </c>
      <c r="B32" s="100" t="s">
        <v>211</v>
      </c>
      <c r="C32" s="27" t="s">
        <v>201</v>
      </c>
      <c r="D32" s="99">
        <f>D33</f>
        <v>26404</v>
      </c>
      <c r="E32" s="99">
        <f>E33</f>
        <v>26404</v>
      </c>
      <c r="F32" s="99">
        <f>F33</f>
        <v>26404</v>
      </c>
    </row>
    <row r="33" spans="1:6" ht="17.25" customHeight="1">
      <c r="A33" s="23">
        <v>24</v>
      </c>
      <c r="B33" s="101" t="s">
        <v>200</v>
      </c>
      <c r="C33" s="27" t="s">
        <v>199</v>
      </c>
      <c r="D33" s="98">
        <f>'прил 4 ведом'!G141</f>
        <v>26404</v>
      </c>
      <c r="E33" s="98">
        <f>'прил 4 ведом'!H141</f>
        <v>26404</v>
      </c>
      <c r="F33" s="98">
        <f>'прил 4 ведом'!I141</f>
        <v>26404</v>
      </c>
    </row>
    <row r="34" spans="1:6" ht="17.25" customHeight="1">
      <c r="A34" s="23">
        <v>25</v>
      </c>
      <c r="B34" s="22" t="s">
        <v>25</v>
      </c>
      <c r="C34" s="27"/>
      <c r="D34" s="99">
        <v>0</v>
      </c>
      <c r="E34" s="99">
        <f>'прил 4 ведом'!H144</f>
        <v>264072</v>
      </c>
      <c r="F34" s="99">
        <f>'прил 4 ведом'!I144</f>
        <v>509368</v>
      </c>
    </row>
    <row r="35" spans="1:6" ht="17.25" customHeight="1">
      <c r="A35" s="151" t="s">
        <v>45</v>
      </c>
      <c r="B35" s="151"/>
      <c r="C35" s="39"/>
      <c r="D35" s="99">
        <f>D10+D15+D17+D20+D22+D24+D26+D30+D34+D28+D32</f>
        <v>10820950</v>
      </c>
      <c r="E35" s="99">
        <f>E10+E15+E17+E20+E22+E24+E26+E30+E34+E28+E32</f>
        <v>10826950</v>
      </c>
      <c r="F35" s="99">
        <f>F10+F15+F17+F20+F22+F24+F26+F30+F34+F28+F32</f>
        <v>10696725</v>
      </c>
    </row>
    <row r="49" ht="102" customHeight="1"/>
  </sheetData>
  <sheetProtection/>
  <mergeCells count="6">
    <mergeCell ref="A35:B35"/>
    <mergeCell ref="A5:D6"/>
    <mergeCell ref="A1:F1"/>
    <mergeCell ref="A2:F2"/>
    <mergeCell ref="A3:F3"/>
    <mergeCell ref="A7:F7"/>
  </mergeCells>
  <printOptions/>
  <pageMargins left="0.7874015748031497" right="0.1968503937007874" top="0.1968503937007874" bottom="0.1968503937007874" header="0.1968503937007874" footer="0.11811023622047245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5"/>
  <sheetViews>
    <sheetView zoomScalePageLayoutView="0" workbookViewId="0" topLeftCell="A50">
      <selection activeCell="H146" sqref="H146"/>
    </sheetView>
  </sheetViews>
  <sheetFormatPr defaultColWidth="9.00390625" defaultRowHeight="12.75"/>
  <cols>
    <col min="1" max="1" width="4.125" style="4" customWidth="1"/>
    <col min="2" max="2" width="35.875" style="4" customWidth="1"/>
    <col min="3" max="3" width="4.75390625" style="4" customWidth="1"/>
    <col min="4" max="4" width="5.875" style="4" customWidth="1"/>
    <col min="5" max="5" width="11.75390625" style="4" customWidth="1"/>
    <col min="6" max="6" width="4.625" style="4" customWidth="1"/>
    <col min="7" max="7" width="14.875" style="4" customWidth="1"/>
    <col min="8" max="8" width="12.375" style="4" customWidth="1"/>
    <col min="9" max="9" width="12.875" style="4" customWidth="1"/>
  </cols>
  <sheetData>
    <row r="1" spans="1:9" ht="12.75">
      <c r="A1" s="173" t="s">
        <v>295</v>
      </c>
      <c r="B1" s="173"/>
      <c r="C1" s="173"/>
      <c r="D1" s="173"/>
      <c r="E1" s="173"/>
      <c r="F1" s="173"/>
      <c r="G1" s="173"/>
      <c r="H1" s="173"/>
      <c r="I1" s="173"/>
    </row>
    <row r="2" spans="1:9" ht="12.75">
      <c r="A2" s="149" t="s">
        <v>378</v>
      </c>
      <c r="B2" s="149"/>
      <c r="C2" s="149"/>
      <c r="D2" s="149"/>
      <c r="E2" s="149"/>
      <c r="F2" s="149"/>
      <c r="G2" s="149"/>
      <c r="H2" s="149"/>
      <c r="I2" s="149"/>
    </row>
    <row r="3" spans="1:9" ht="12.75">
      <c r="A3" s="149" t="s">
        <v>379</v>
      </c>
      <c r="B3" s="149"/>
      <c r="C3" s="149"/>
      <c r="D3" s="149"/>
      <c r="E3" s="149"/>
      <c r="F3" s="149"/>
      <c r="G3" s="149"/>
      <c r="H3" s="149"/>
      <c r="I3" s="149"/>
    </row>
    <row r="4" ht="12.75">
      <c r="A4" s="5"/>
    </row>
    <row r="5" spans="1:9" ht="33" customHeight="1">
      <c r="A5" s="169" t="s">
        <v>340</v>
      </c>
      <c r="B5" s="169"/>
      <c r="C5" s="169"/>
      <c r="D5" s="169"/>
      <c r="E5" s="169"/>
      <c r="F5" s="169"/>
      <c r="G5" s="169"/>
      <c r="H5" s="169"/>
      <c r="I5" s="169"/>
    </row>
    <row r="6" spans="1:9" ht="11.25" customHeight="1">
      <c r="A6" s="169"/>
      <c r="B6" s="169"/>
      <c r="C6" s="169"/>
      <c r="D6" s="169"/>
      <c r="E6" s="169"/>
      <c r="F6" s="169"/>
      <c r="G6" s="169"/>
      <c r="H6" s="169"/>
      <c r="I6" s="169"/>
    </row>
    <row r="7" spans="1:9" ht="15.75" customHeight="1">
      <c r="A7" s="174" t="s">
        <v>47</v>
      </c>
      <c r="B7" s="174"/>
      <c r="C7" s="174"/>
      <c r="D7" s="174"/>
      <c r="E7" s="174"/>
      <c r="F7" s="174"/>
      <c r="G7" s="174"/>
      <c r="H7" s="174"/>
      <c r="I7" s="174"/>
    </row>
    <row r="8" spans="1:9" ht="12.75" customHeight="1">
      <c r="A8" s="171" t="s">
        <v>164</v>
      </c>
      <c r="B8" s="159" t="s">
        <v>16</v>
      </c>
      <c r="C8" s="171" t="s">
        <v>14</v>
      </c>
      <c r="D8" s="172" t="s">
        <v>183</v>
      </c>
      <c r="E8" s="171" t="s">
        <v>17</v>
      </c>
      <c r="F8" s="171" t="s">
        <v>18</v>
      </c>
      <c r="G8" s="159" t="s">
        <v>250</v>
      </c>
      <c r="H8" s="159" t="s">
        <v>252</v>
      </c>
      <c r="I8" s="159" t="s">
        <v>341</v>
      </c>
    </row>
    <row r="9" spans="1:9" ht="12.75" customHeight="1">
      <c r="A9" s="171"/>
      <c r="B9" s="159"/>
      <c r="C9" s="171"/>
      <c r="D9" s="172"/>
      <c r="E9" s="171"/>
      <c r="F9" s="171"/>
      <c r="G9" s="159"/>
      <c r="H9" s="159"/>
      <c r="I9" s="159"/>
    </row>
    <row r="10" spans="1:9" ht="33" customHeight="1">
      <c r="A10" s="171"/>
      <c r="B10" s="159"/>
      <c r="C10" s="171"/>
      <c r="D10" s="172"/>
      <c r="E10" s="171"/>
      <c r="F10" s="171"/>
      <c r="G10" s="159"/>
      <c r="H10" s="159"/>
      <c r="I10" s="159"/>
    </row>
    <row r="11" spans="1:9" ht="12.75">
      <c r="A11" s="137"/>
      <c r="B11" s="137">
        <v>1</v>
      </c>
      <c r="C11" s="137">
        <v>2</v>
      </c>
      <c r="D11" s="137">
        <v>3</v>
      </c>
      <c r="E11" s="137">
        <v>4</v>
      </c>
      <c r="F11" s="137">
        <v>5</v>
      </c>
      <c r="G11" s="137">
        <v>6</v>
      </c>
      <c r="H11" s="137">
        <v>7</v>
      </c>
      <c r="I11" s="137">
        <v>8</v>
      </c>
    </row>
    <row r="12" spans="1:9" ht="15.75" customHeight="1">
      <c r="A12" s="137">
        <v>1</v>
      </c>
      <c r="B12" s="118" t="s">
        <v>27</v>
      </c>
      <c r="C12" s="137">
        <v>805</v>
      </c>
      <c r="D12" s="137"/>
      <c r="E12" s="137"/>
      <c r="F12" s="137"/>
      <c r="G12" s="103">
        <f>G13+G48+G57+G73+G89+G111+G122+G135+G144+G132+G141</f>
        <v>10820950</v>
      </c>
      <c r="H12" s="103">
        <f>H13+H48+H57+H73+H89+H111+H122+H135+H144+H132+H141</f>
        <v>10826950</v>
      </c>
      <c r="I12" s="103">
        <f>I13+I48+I57+I73+I89+I111+I122+I135+I144+I132+I141</f>
        <v>10696725</v>
      </c>
    </row>
    <row r="13" spans="1:10" ht="15.75" customHeight="1">
      <c r="A13" s="137">
        <v>2</v>
      </c>
      <c r="B13" s="138" t="s">
        <v>184</v>
      </c>
      <c r="C13" s="137">
        <v>805</v>
      </c>
      <c r="D13" s="104" t="s">
        <v>7</v>
      </c>
      <c r="E13" s="137"/>
      <c r="F13" s="137"/>
      <c r="G13" s="102">
        <f>G14+G20+G30+G36</f>
        <v>6209283</v>
      </c>
      <c r="H13" s="102">
        <f>H14+H20+H30+H36</f>
        <v>6362486</v>
      </c>
      <c r="I13" s="102">
        <f>I14+I20+I30+I36</f>
        <v>6386616</v>
      </c>
      <c r="J13" s="14"/>
    </row>
    <row r="14" spans="1:9" ht="48.75" customHeight="1">
      <c r="A14" s="137">
        <v>3</v>
      </c>
      <c r="B14" s="138" t="s">
        <v>15</v>
      </c>
      <c r="C14" s="137">
        <v>805</v>
      </c>
      <c r="D14" s="104" t="s">
        <v>8</v>
      </c>
      <c r="E14" s="137"/>
      <c r="F14" s="137"/>
      <c r="G14" s="102">
        <f aca="true" t="shared" si="0" ref="G14:I15">G15</f>
        <v>1021035</v>
      </c>
      <c r="H14" s="102">
        <f t="shared" si="0"/>
        <v>1021035</v>
      </c>
      <c r="I14" s="102">
        <f t="shared" si="0"/>
        <v>1021035</v>
      </c>
    </row>
    <row r="15" spans="1:9" ht="54" customHeight="1">
      <c r="A15" s="137">
        <v>4</v>
      </c>
      <c r="B15" s="138" t="s">
        <v>51</v>
      </c>
      <c r="C15" s="137">
        <v>805</v>
      </c>
      <c r="D15" s="104" t="s">
        <v>8</v>
      </c>
      <c r="E15" s="105">
        <v>9100000000</v>
      </c>
      <c r="F15" s="137"/>
      <c r="G15" s="102">
        <f t="shared" si="0"/>
        <v>1021035</v>
      </c>
      <c r="H15" s="102">
        <f t="shared" si="0"/>
        <v>1021035</v>
      </c>
      <c r="I15" s="102">
        <f t="shared" si="0"/>
        <v>1021035</v>
      </c>
    </row>
    <row r="16" spans="1:9" ht="17.25" customHeight="1">
      <c r="A16" s="137">
        <v>5</v>
      </c>
      <c r="B16" s="138" t="s">
        <v>52</v>
      </c>
      <c r="C16" s="137">
        <v>805</v>
      </c>
      <c r="D16" s="104" t="s">
        <v>8</v>
      </c>
      <c r="E16" s="105">
        <v>9110000000</v>
      </c>
      <c r="F16" s="137"/>
      <c r="G16" s="102">
        <f>G19</f>
        <v>1021035</v>
      </c>
      <c r="H16" s="102">
        <f>H19</f>
        <v>1021035</v>
      </c>
      <c r="I16" s="102">
        <f>I19</f>
        <v>1021035</v>
      </c>
    </row>
    <row r="17" spans="1:9" ht="88.5" customHeight="1">
      <c r="A17" s="137">
        <v>6</v>
      </c>
      <c r="B17" s="138" t="s">
        <v>53</v>
      </c>
      <c r="C17" s="137">
        <v>805</v>
      </c>
      <c r="D17" s="104" t="s">
        <v>8</v>
      </c>
      <c r="E17" s="105">
        <v>9110080210</v>
      </c>
      <c r="F17" s="137"/>
      <c r="G17" s="102">
        <f aca="true" t="shared" si="1" ref="G17:I18">G18</f>
        <v>1021035</v>
      </c>
      <c r="H17" s="102">
        <f t="shared" si="1"/>
        <v>1021035</v>
      </c>
      <c r="I17" s="102">
        <f t="shared" si="1"/>
        <v>1021035</v>
      </c>
    </row>
    <row r="18" spans="1:9" ht="93" customHeight="1">
      <c r="A18" s="137">
        <v>7</v>
      </c>
      <c r="B18" s="138" t="s">
        <v>299</v>
      </c>
      <c r="C18" s="137">
        <v>805</v>
      </c>
      <c r="D18" s="104" t="s">
        <v>8</v>
      </c>
      <c r="E18" s="105">
        <v>9110080210</v>
      </c>
      <c r="F18" s="137">
        <v>100</v>
      </c>
      <c r="G18" s="102">
        <f t="shared" si="1"/>
        <v>1021035</v>
      </c>
      <c r="H18" s="102">
        <f t="shared" si="1"/>
        <v>1021035</v>
      </c>
      <c r="I18" s="102">
        <f t="shared" si="1"/>
        <v>1021035</v>
      </c>
    </row>
    <row r="19" spans="1:11" ht="30" customHeight="1">
      <c r="A19" s="137">
        <v>8</v>
      </c>
      <c r="B19" s="138" t="s">
        <v>54</v>
      </c>
      <c r="C19" s="137">
        <v>805</v>
      </c>
      <c r="D19" s="104" t="s">
        <v>8</v>
      </c>
      <c r="E19" s="105">
        <v>9110080210</v>
      </c>
      <c r="F19" s="137">
        <v>120</v>
      </c>
      <c r="G19" s="102">
        <v>1021035</v>
      </c>
      <c r="H19" s="102">
        <v>1021035</v>
      </c>
      <c r="I19" s="102">
        <v>1021035</v>
      </c>
      <c r="K19" s="19"/>
    </row>
    <row r="20" spans="1:11" ht="74.25" customHeight="1">
      <c r="A20" s="137">
        <v>9</v>
      </c>
      <c r="B20" s="138" t="s">
        <v>186</v>
      </c>
      <c r="C20" s="137">
        <v>805</v>
      </c>
      <c r="D20" s="104" t="s">
        <v>9</v>
      </c>
      <c r="E20" s="105"/>
      <c r="F20" s="137"/>
      <c r="G20" s="102">
        <f>G21</f>
        <v>4415613</v>
      </c>
      <c r="H20" s="102">
        <f>H21</f>
        <v>4568816</v>
      </c>
      <c r="I20" s="102">
        <f>I21</f>
        <v>4592946</v>
      </c>
      <c r="K20" s="16"/>
    </row>
    <row r="21" spans="1:11" ht="38.25" customHeight="1">
      <c r="A21" s="137">
        <v>10</v>
      </c>
      <c r="B21" s="138" t="s">
        <v>55</v>
      </c>
      <c r="C21" s="137">
        <v>805</v>
      </c>
      <c r="D21" s="104" t="s">
        <v>9</v>
      </c>
      <c r="E21" s="105">
        <v>8100000000</v>
      </c>
      <c r="F21" s="137"/>
      <c r="G21" s="102">
        <f aca="true" t="shared" si="2" ref="G21:I22">G22</f>
        <v>4415613</v>
      </c>
      <c r="H21" s="102">
        <f t="shared" si="2"/>
        <v>4568816</v>
      </c>
      <c r="I21" s="102">
        <f t="shared" si="2"/>
        <v>4592946</v>
      </c>
      <c r="K21" s="16"/>
    </row>
    <row r="22" spans="1:11" ht="31.5" customHeight="1">
      <c r="A22" s="137">
        <v>11</v>
      </c>
      <c r="B22" s="138" t="s">
        <v>59</v>
      </c>
      <c r="C22" s="137">
        <v>805</v>
      </c>
      <c r="D22" s="104" t="s">
        <v>9</v>
      </c>
      <c r="E22" s="105">
        <v>8110000000</v>
      </c>
      <c r="F22" s="137"/>
      <c r="G22" s="102">
        <f t="shared" si="2"/>
        <v>4415613</v>
      </c>
      <c r="H22" s="102">
        <f t="shared" si="2"/>
        <v>4568816</v>
      </c>
      <c r="I22" s="102">
        <f t="shared" si="2"/>
        <v>4592946</v>
      </c>
      <c r="K22" s="16"/>
    </row>
    <row r="23" spans="1:11" ht="81" customHeight="1">
      <c r="A23" s="137">
        <v>12</v>
      </c>
      <c r="B23" s="138" t="s">
        <v>56</v>
      </c>
      <c r="C23" s="137">
        <v>805</v>
      </c>
      <c r="D23" s="104" t="s">
        <v>9</v>
      </c>
      <c r="E23" s="105">
        <v>8110080210</v>
      </c>
      <c r="F23" s="137"/>
      <c r="G23" s="102">
        <f>G24+G26+G28</f>
        <v>4415613</v>
      </c>
      <c r="H23" s="102">
        <f>H24+H26+H28</f>
        <v>4568816</v>
      </c>
      <c r="I23" s="102">
        <f>I24+I26+I28</f>
        <v>4592946</v>
      </c>
      <c r="K23" s="16"/>
    </row>
    <row r="24" spans="1:11" ht="89.25" customHeight="1">
      <c r="A24" s="137">
        <v>13</v>
      </c>
      <c r="B24" s="138" t="s">
        <v>299</v>
      </c>
      <c r="C24" s="137">
        <v>805</v>
      </c>
      <c r="D24" s="104" t="s">
        <v>9</v>
      </c>
      <c r="E24" s="105">
        <v>8110080210</v>
      </c>
      <c r="F24" s="137">
        <v>100</v>
      </c>
      <c r="G24" s="102">
        <f>G25</f>
        <v>3964746</v>
      </c>
      <c r="H24" s="102">
        <f>H25</f>
        <v>3964746</v>
      </c>
      <c r="I24" s="102">
        <f>I25</f>
        <v>3964746</v>
      </c>
      <c r="K24" s="16"/>
    </row>
    <row r="25" spans="1:11" ht="27" customHeight="1">
      <c r="A25" s="137">
        <v>14</v>
      </c>
      <c r="B25" s="138" t="s">
        <v>54</v>
      </c>
      <c r="C25" s="137">
        <v>805</v>
      </c>
      <c r="D25" s="104" t="s">
        <v>9</v>
      </c>
      <c r="E25" s="105">
        <v>8110080210</v>
      </c>
      <c r="F25" s="137">
        <v>120</v>
      </c>
      <c r="G25" s="102">
        <v>3964746</v>
      </c>
      <c r="H25" s="102">
        <v>3964746</v>
      </c>
      <c r="I25" s="102">
        <f>H25</f>
        <v>3964746</v>
      </c>
      <c r="K25" s="19"/>
    </row>
    <row r="26" spans="1:11" ht="28.5" customHeight="1">
      <c r="A26" s="137">
        <v>15</v>
      </c>
      <c r="B26" s="138" t="s">
        <v>69</v>
      </c>
      <c r="C26" s="137">
        <v>805</v>
      </c>
      <c r="D26" s="104" t="s">
        <v>9</v>
      </c>
      <c r="E26" s="105">
        <v>8110080210</v>
      </c>
      <c r="F26" s="137">
        <v>200</v>
      </c>
      <c r="G26" s="102">
        <f>G27</f>
        <v>449367</v>
      </c>
      <c r="H26" s="102">
        <f>H27</f>
        <v>602570</v>
      </c>
      <c r="I26" s="102">
        <f>I27</f>
        <v>626700</v>
      </c>
      <c r="K26" s="19"/>
    </row>
    <row r="27" spans="1:11" ht="40.5" customHeight="1">
      <c r="A27" s="137">
        <v>16</v>
      </c>
      <c r="B27" s="138" t="s">
        <v>71</v>
      </c>
      <c r="C27" s="137">
        <v>805</v>
      </c>
      <c r="D27" s="104" t="s">
        <v>9</v>
      </c>
      <c r="E27" s="105">
        <v>8110080210</v>
      </c>
      <c r="F27" s="137">
        <v>240</v>
      </c>
      <c r="G27" s="102">
        <v>449367</v>
      </c>
      <c r="H27" s="103">
        <v>602570</v>
      </c>
      <c r="I27" s="102">
        <v>626700</v>
      </c>
      <c r="K27" s="19"/>
    </row>
    <row r="28" spans="1:11" ht="18" customHeight="1">
      <c r="A28" s="137">
        <v>17</v>
      </c>
      <c r="B28" s="138" t="s">
        <v>57</v>
      </c>
      <c r="C28" s="137">
        <v>805</v>
      </c>
      <c r="D28" s="104" t="s">
        <v>9</v>
      </c>
      <c r="E28" s="105">
        <v>8110080210</v>
      </c>
      <c r="F28" s="137">
        <v>800</v>
      </c>
      <c r="G28" s="102">
        <v>1500</v>
      </c>
      <c r="H28" s="102">
        <v>1500</v>
      </c>
      <c r="I28" s="102">
        <f>I29</f>
        <v>1500</v>
      </c>
      <c r="K28" s="19"/>
    </row>
    <row r="29" spans="1:11" ht="15.75" customHeight="1">
      <c r="A29" s="137">
        <v>18</v>
      </c>
      <c r="B29" s="138" t="s">
        <v>120</v>
      </c>
      <c r="C29" s="137">
        <v>805</v>
      </c>
      <c r="D29" s="104" t="s">
        <v>9</v>
      </c>
      <c r="E29" s="105">
        <v>8110080210</v>
      </c>
      <c r="F29" s="137">
        <v>850</v>
      </c>
      <c r="G29" s="102">
        <v>1500</v>
      </c>
      <c r="H29" s="102">
        <v>1500</v>
      </c>
      <c r="I29" s="102">
        <v>1500</v>
      </c>
      <c r="K29" s="19"/>
    </row>
    <row r="30" spans="1:10" ht="15" customHeight="1">
      <c r="A30" s="137">
        <v>19</v>
      </c>
      <c r="B30" s="138" t="s">
        <v>187</v>
      </c>
      <c r="C30" s="137">
        <v>805</v>
      </c>
      <c r="D30" s="104" t="s">
        <v>19</v>
      </c>
      <c r="E30" s="105"/>
      <c r="F30" s="119"/>
      <c r="G30" s="102">
        <f aca="true" t="shared" si="3" ref="G30:I31">G31</f>
        <v>1000</v>
      </c>
      <c r="H30" s="102">
        <f t="shared" si="3"/>
        <v>1000</v>
      </c>
      <c r="I30" s="102">
        <f t="shared" si="3"/>
        <v>1000</v>
      </c>
      <c r="J30" s="14"/>
    </row>
    <row r="31" spans="1:9" ht="29.25" customHeight="1">
      <c r="A31" s="137">
        <v>20</v>
      </c>
      <c r="B31" s="138" t="s">
        <v>55</v>
      </c>
      <c r="C31" s="137">
        <v>805</v>
      </c>
      <c r="D31" s="104" t="s">
        <v>19</v>
      </c>
      <c r="E31" s="105">
        <v>8100000000</v>
      </c>
      <c r="F31" s="137"/>
      <c r="G31" s="102">
        <f t="shared" si="3"/>
        <v>1000</v>
      </c>
      <c r="H31" s="102">
        <f t="shared" si="3"/>
        <v>1000</v>
      </c>
      <c r="I31" s="102">
        <f t="shared" si="3"/>
        <v>1000</v>
      </c>
    </row>
    <row r="32" spans="1:9" ht="30" customHeight="1">
      <c r="A32" s="137">
        <v>21</v>
      </c>
      <c r="B32" s="138" t="s">
        <v>59</v>
      </c>
      <c r="C32" s="137">
        <v>805</v>
      </c>
      <c r="D32" s="104" t="s">
        <v>19</v>
      </c>
      <c r="E32" s="105">
        <v>8110000000</v>
      </c>
      <c r="F32" s="137"/>
      <c r="G32" s="102">
        <f>G34</f>
        <v>1000</v>
      </c>
      <c r="H32" s="102">
        <f>H34</f>
        <v>1000</v>
      </c>
      <c r="I32" s="102">
        <f>I34</f>
        <v>1000</v>
      </c>
    </row>
    <row r="33" spans="1:9" ht="54" customHeight="1">
      <c r="A33" s="137">
        <v>22</v>
      </c>
      <c r="B33" s="138" t="s">
        <v>28</v>
      </c>
      <c r="C33" s="137">
        <v>805</v>
      </c>
      <c r="D33" s="104" t="s">
        <v>19</v>
      </c>
      <c r="E33" s="105">
        <v>8110080050</v>
      </c>
      <c r="F33" s="137"/>
      <c r="G33" s="102">
        <f aca="true" t="shared" si="4" ref="G33:I34">G34</f>
        <v>1000</v>
      </c>
      <c r="H33" s="102">
        <f t="shared" si="4"/>
        <v>1000</v>
      </c>
      <c r="I33" s="102">
        <f t="shared" si="4"/>
        <v>1000</v>
      </c>
    </row>
    <row r="34" spans="1:11" ht="15.75" customHeight="1">
      <c r="A34" s="137">
        <v>23</v>
      </c>
      <c r="B34" s="138" t="s">
        <v>57</v>
      </c>
      <c r="C34" s="137">
        <v>805</v>
      </c>
      <c r="D34" s="104" t="s">
        <v>19</v>
      </c>
      <c r="E34" s="105">
        <v>8110080050</v>
      </c>
      <c r="F34" s="104" t="s">
        <v>58</v>
      </c>
      <c r="G34" s="102">
        <f t="shared" si="4"/>
        <v>1000</v>
      </c>
      <c r="H34" s="102">
        <f t="shared" si="4"/>
        <v>1000</v>
      </c>
      <c r="I34" s="102">
        <f t="shared" si="4"/>
        <v>1000</v>
      </c>
      <c r="K34" s="18"/>
    </row>
    <row r="35" spans="1:11" ht="15.75" customHeight="1">
      <c r="A35" s="137">
        <v>24</v>
      </c>
      <c r="B35" s="138" t="s">
        <v>118</v>
      </c>
      <c r="C35" s="137">
        <v>805</v>
      </c>
      <c r="D35" s="104" t="s">
        <v>19</v>
      </c>
      <c r="E35" s="105">
        <v>8110080050</v>
      </c>
      <c r="F35" s="104" t="s">
        <v>117</v>
      </c>
      <c r="G35" s="102">
        <v>1000</v>
      </c>
      <c r="H35" s="102">
        <v>1000</v>
      </c>
      <c r="I35" s="102">
        <f>H35</f>
        <v>1000</v>
      </c>
      <c r="K35" s="19"/>
    </row>
    <row r="36" spans="1:11" ht="15.75" customHeight="1">
      <c r="A36" s="137">
        <v>25</v>
      </c>
      <c r="B36" s="138" t="s">
        <v>193</v>
      </c>
      <c r="C36" s="137">
        <v>805</v>
      </c>
      <c r="D36" s="104" t="s">
        <v>192</v>
      </c>
      <c r="E36" s="105"/>
      <c r="F36" s="104"/>
      <c r="G36" s="102">
        <f>G37+G40</f>
        <v>771635</v>
      </c>
      <c r="H36" s="102">
        <f>H40+H37</f>
        <v>771635</v>
      </c>
      <c r="I36" s="102">
        <f>I40+I37</f>
        <v>771635</v>
      </c>
      <c r="K36" s="19"/>
    </row>
    <row r="37" spans="1:11" ht="103.5" customHeight="1">
      <c r="A37" s="137">
        <v>26</v>
      </c>
      <c r="B37" s="138" t="s">
        <v>60</v>
      </c>
      <c r="C37" s="137">
        <v>805</v>
      </c>
      <c r="D37" s="104" t="s">
        <v>192</v>
      </c>
      <c r="E37" s="105">
        <v>8110075140</v>
      </c>
      <c r="F37" s="104" t="s">
        <v>70</v>
      </c>
      <c r="G37" s="102">
        <f aca="true" t="shared" si="5" ref="G37:I38">G38</f>
        <v>7715</v>
      </c>
      <c r="H37" s="102">
        <f t="shared" si="5"/>
        <v>7715</v>
      </c>
      <c r="I37" s="102">
        <f t="shared" si="5"/>
        <v>7715</v>
      </c>
      <c r="K37" s="19"/>
    </row>
    <row r="38" spans="1:11" ht="33.75" customHeight="1">
      <c r="A38" s="137">
        <v>27</v>
      </c>
      <c r="B38" s="138" t="s">
        <v>69</v>
      </c>
      <c r="C38" s="137">
        <v>805</v>
      </c>
      <c r="D38" s="104" t="s">
        <v>192</v>
      </c>
      <c r="E38" s="105">
        <v>8110075140</v>
      </c>
      <c r="F38" s="104" t="s">
        <v>72</v>
      </c>
      <c r="G38" s="102">
        <f t="shared" si="5"/>
        <v>7715</v>
      </c>
      <c r="H38" s="102">
        <f t="shared" si="5"/>
        <v>7715</v>
      </c>
      <c r="I38" s="102">
        <f t="shared" si="5"/>
        <v>7715</v>
      </c>
      <c r="K38" s="19"/>
    </row>
    <row r="39" spans="1:11" ht="53.25" customHeight="1">
      <c r="A39" s="137">
        <v>28</v>
      </c>
      <c r="B39" s="138" t="s">
        <v>71</v>
      </c>
      <c r="C39" s="137">
        <v>805</v>
      </c>
      <c r="D39" s="104" t="s">
        <v>192</v>
      </c>
      <c r="E39" s="105">
        <v>8110075140</v>
      </c>
      <c r="F39" s="104" t="s">
        <v>212</v>
      </c>
      <c r="G39" s="102">
        <v>7715</v>
      </c>
      <c r="H39" s="102">
        <v>7715</v>
      </c>
      <c r="I39" s="102">
        <v>7715</v>
      </c>
      <c r="K39" s="19"/>
    </row>
    <row r="40" spans="1:11" ht="64.5" customHeight="1">
      <c r="A40" s="137">
        <v>29</v>
      </c>
      <c r="B40" s="138" t="s">
        <v>153</v>
      </c>
      <c r="C40" s="137">
        <v>805</v>
      </c>
      <c r="D40" s="104" t="s">
        <v>192</v>
      </c>
      <c r="E40" s="105">
        <v>100000000</v>
      </c>
      <c r="F40" s="137"/>
      <c r="G40" s="102">
        <f>G41</f>
        <v>763920</v>
      </c>
      <c r="H40" s="102">
        <f>H41</f>
        <v>763920</v>
      </c>
      <c r="I40" s="102">
        <f>I41</f>
        <v>763920</v>
      </c>
      <c r="K40" s="19"/>
    </row>
    <row r="41" spans="1:11" ht="27.75" customHeight="1">
      <c r="A41" s="137">
        <v>30</v>
      </c>
      <c r="B41" s="138" t="s">
        <v>300</v>
      </c>
      <c r="C41" s="137">
        <v>805</v>
      </c>
      <c r="D41" s="104" t="s">
        <v>192</v>
      </c>
      <c r="E41" s="105">
        <v>110000000</v>
      </c>
      <c r="F41" s="137"/>
      <c r="G41" s="102">
        <f>G42+G45</f>
        <v>763920</v>
      </c>
      <c r="H41" s="102">
        <f>H42+H45</f>
        <v>763920</v>
      </c>
      <c r="I41" s="102">
        <f>I42+I45</f>
        <v>763920</v>
      </c>
      <c r="K41" s="19"/>
    </row>
    <row r="42" spans="1:11" ht="95.25" customHeight="1">
      <c r="A42" s="137">
        <v>31</v>
      </c>
      <c r="B42" s="138" t="s">
        <v>142</v>
      </c>
      <c r="C42" s="137">
        <v>805</v>
      </c>
      <c r="D42" s="104" t="s">
        <v>192</v>
      </c>
      <c r="E42" s="105">
        <v>110081010</v>
      </c>
      <c r="F42" s="137"/>
      <c r="G42" s="102">
        <f aca="true" t="shared" si="6" ref="G42:I43">G43</f>
        <v>668430</v>
      </c>
      <c r="H42" s="102">
        <f t="shared" si="6"/>
        <v>668430</v>
      </c>
      <c r="I42" s="102">
        <f t="shared" si="6"/>
        <v>668430</v>
      </c>
      <c r="K42" s="19"/>
    </row>
    <row r="43" spans="1:11" ht="93.75" customHeight="1">
      <c r="A43" s="137">
        <v>32</v>
      </c>
      <c r="B43" s="138" t="s">
        <v>299</v>
      </c>
      <c r="C43" s="137">
        <v>805</v>
      </c>
      <c r="D43" s="104" t="s">
        <v>192</v>
      </c>
      <c r="E43" s="105">
        <v>110081010</v>
      </c>
      <c r="F43" s="137">
        <v>100</v>
      </c>
      <c r="G43" s="102">
        <f t="shared" si="6"/>
        <v>668430</v>
      </c>
      <c r="H43" s="102">
        <f t="shared" si="6"/>
        <v>668430</v>
      </c>
      <c r="I43" s="102">
        <f t="shared" si="6"/>
        <v>668430</v>
      </c>
      <c r="K43" s="19"/>
    </row>
    <row r="44" spans="1:11" ht="37.5" customHeight="1">
      <c r="A44" s="137">
        <v>33</v>
      </c>
      <c r="B44" s="138" t="s">
        <v>54</v>
      </c>
      <c r="C44" s="137">
        <v>805</v>
      </c>
      <c r="D44" s="104" t="s">
        <v>192</v>
      </c>
      <c r="E44" s="105">
        <v>110081010</v>
      </c>
      <c r="F44" s="137">
        <v>120</v>
      </c>
      <c r="G44" s="102">
        <v>668430</v>
      </c>
      <c r="H44" s="102">
        <v>668430</v>
      </c>
      <c r="I44" s="102">
        <v>668430</v>
      </c>
      <c r="K44" s="19"/>
    </row>
    <row r="45" spans="1:11" ht="102.75" customHeight="1">
      <c r="A45" s="137">
        <v>34</v>
      </c>
      <c r="B45" s="138" t="s">
        <v>143</v>
      </c>
      <c r="C45" s="137">
        <v>805</v>
      </c>
      <c r="D45" s="104" t="s">
        <v>192</v>
      </c>
      <c r="E45" s="105">
        <v>110081060</v>
      </c>
      <c r="F45" s="137"/>
      <c r="G45" s="102">
        <f aca="true" t="shared" si="7" ref="G45:I46">G46</f>
        <v>95490</v>
      </c>
      <c r="H45" s="102">
        <f t="shared" si="7"/>
        <v>95490</v>
      </c>
      <c r="I45" s="102">
        <f t="shared" si="7"/>
        <v>95490</v>
      </c>
      <c r="K45" s="19"/>
    </row>
    <row r="46" spans="1:11" ht="66.75" customHeight="1">
      <c r="A46" s="137">
        <v>35</v>
      </c>
      <c r="B46" s="138" t="s">
        <v>299</v>
      </c>
      <c r="C46" s="137">
        <v>805</v>
      </c>
      <c r="D46" s="104" t="s">
        <v>192</v>
      </c>
      <c r="E46" s="105">
        <v>110081060</v>
      </c>
      <c r="F46" s="137">
        <v>100</v>
      </c>
      <c r="G46" s="102">
        <f t="shared" si="7"/>
        <v>95490</v>
      </c>
      <c r="H46" s="102">
        <f>G46</f>
        <v>95490</v>
      </c>
      <c r="I46" s="102">
        <f>H46</f>
        <v>95490</v>
      </c>
      <c r="K46" s="19"/>
    </row>
    <row r="47" spans="1:11" ht="26.25" customHeight="1">
      <c r="A47" s="137">
        <v>36</v>
      </c>
      <c r="B47" s="138" t="s">
        <v>54</v>
      </c>
      <c r="C47" s="137">
        <v>805</v>
      </c>
      <c r="D47" s="104" t="s">
        <v>192</v>
      </c>
      <c r="E47" s="105">
        <v>110081060</v>
      </c>
      <c r="F47" s="137">
        <v>120</v>
      </c>
      <c r="G47" s="102">
        <v>95490</v>
      </c>
      <c r="H47" s="102">
        <v>95490</v>
      </c>
      <c r="I47" s="102">
        <v>95490</v>
      </c>
      <c r="K47" s="19"/>
    </row>
    <row r="48" spans="1:11" ht="15.75" customHeight="1">
      <c r="A48" s="137">
        <v>37</v>
      </c>
      <c r="B48" s="138" t="s">
        <v>194</v>
      </c>
      <c r="C48" s="137">
        <v>805</v>
      </c>
      <c r="D48" s="104" t="s">
        <v>196</v>
      </c>
      <c r="E48" s="105"/>
      <c r="F48" s="104"/>
      <c r="G48" s="102">
        <f>G49</f>
        <v>124225</v>
      </c>
      <c r="H48" s="102">
        <f aca="true" t="shared" si="8" ref="G48:I51">H49</f>
        <v>124225</v>
      </c>
      <c r="I48" s="102">
        <f t="shared" si="8"/>
        <v>0</v>
      </c>
      <c r="K48" s="19"/>
    </row>
    <row r="49" spans="1:11" ht="15.75" customHeight="1">
      <c r="A49" s="137">
        <v>38</v>
      </c>
      <c r="B49" s="138" t="s">
        <v>195</v>
      </c>
      <c r="C49" s="137">
        <v>805</v>
      </c>
      <c r="D49" s="104" t="s">
        <v>197</v>
      </c>
      <c r="E49" s="105"/>
      <c r="F49" s="104"/>
      <c r="G49" s="102">
        <f t="shared" si="8"/>
        <v>124225</v>
      </c>
      <c r="H49" s="102">
        <f t="shared" si="8"/>
        <v>124225</v>
      </c>
      <c r="I49" s="102">
        <f t="shared" si="8"/>
        <v>0</v>
      </c>
      <c r="K49" s="19"/>
    </row>
    <row r="50" spans="1:11" ht="28.5" customHeight="1">
      <c r="A50" s="137">
        <v>39</v>
      </c>
      <c r="B50" s="138" t="s">
        <v>55</v>
      </c>
      <c r="C50" s="137">
        <v>805</v>
      </c>
      <c r="D50" s="104" t="s">
        <v>197</v>
      </c>
      <c r="E50" s="105">
        <v>8100000000</v>
      </c>
      <c r="F50" s="104"/>
      <c r="G50" s="102">
        <f t="shared" si="8"/>
        <v>124225</v>
      </c>
      <c r="H50" s="102">
        <f t="shared" si="8"/>
        <v>124225</v>
      </c>
      <c r="I50" s="102">
        <f t="shared" si="8"/>
        <v>0</v>
      </c>
      <c r="K50" s="19"/>
    </row>
    <row r="51" spans="1:11" ht="31.5" customHeight="1">
      <c r="A51" s="137">
        <v>40</v>
      </c>
      <c r="B51" s="138" t="s">
        <v>59</v>
      </c>
      <c r="C51" s="137">
        <v>805</v>
      </c>
      <c r="D51" s="104" t="s">
        <v>197</v>
      </c>
      <c r="E51" s="105">
        <v>8110000000</v>
      </c>
      <c r="F51" s="104"/>
      <c r="G51" s="102">
        <f>G52+G55</f>
        <v>124225</v>
      </c>
      <c r="H51" s="102">
        <f t="shared" si="8"/>
        <v>124225</v>
      </c>
      <c r="I51" s="102">
        <f t="shared" si="8"/>
        <v>0</v>
      </c>
      <c r="K51" s="19"/>
    </row>
    <row r="52" spans="1:11" ht="91.5" customHeight="1">
      <c r="A52" s="137">
        <v>41</v>
      </c>
      <c r="B52" s="138" t="s">
        <v>30</v>
      </c>
      <c r="C52" s="137">
        <v>805</v>
      </c>
      <c r="D52" s="104" t="s">
        <v>197</v>
      </c>
      <c r="E52" s="105">
        <v>8110051180</v>
      </c>
      <c r="F52" s="104"/>
      <c r="G52" s="102">
        <f>G53</f>
        <v>124225</v>
      </c>
      <c r="H52" s="102">
        <f>H53+H55</f>
        <v>124225</v>
      </c>
      <c r="I52" s="102">
        <f>I53+I55</f>
        <v>0</v>
      </c>
      <c r="K52" s="19"/>
    </row>
    <row r="53" spans="1:11" ht="93.75" customHeight="1">
      <c r="A53" s="137">
        <v>42</v>
      </c>
      <c r="B53" s="138" t="s">
        <v>299</v>
      </c>
      <c r="C53" s="137">
        <v>805</v>
      </c>
      <c r="D53" s="104" t="s">
        <v>197</v>
      </c>
      <c r="E53" s="105">
        <v>8110051180</v>
      </c>
      <c r="F53" s="104" t="s">
        <v>119</v>
      </c>
      <c r="G53" s="102">
        <f>G54</f>
        <v>124225</v>
      </c>
      <c r="H53" s="102">
        <f>H54</f>
        <v>124225</v>
      </c>
      <c r="I53" s="102">
        <f>I54</f>
        <v>0</v>
      </c>
      <c r="K53" s="19"/>
    </row>
    <row r="54" spans="1:11" ht="28.5" customHeight="1">
      <c r="A54" s="137">
        <v>43</v>
      </c>
      <c r="B54" s="138" t="s">
        <v>54</v>
      </c>
      <c r="C54" s="137">
        <v>805</v>
      </c>
      <c r="D54" s="104" t="s">
        <v>197</v>
      </c>
      <c r="E54" s="105">
        <v>8110051180</v>
      </c>
      <c r="F54" s="104" t="s">
        <v>68</v>
      </c>
      <c r="G54" s="102">
        <v>124225</v>
      </c>
      <c r="H54" s="102">
        <v>124225</v>
      </c>
      <c r="I54" s="102">
        <v>0</v>
      </c>
      <c r="K54" s="19"/>
    </row>
    <row r="55" spans="1:11" ht="28.5" customHeight="1">
      <c r="A55" s="137">
        <v>44</v>
      </c>
      <c r="B55" s="138" t="s">
        <v>69</v>
      </c>
      <c r="C55" s="137">
        <v>805</v>
      </c>
      <c r="D55" s="104" t="s">
        <v>197</v>
      </c>
      <c r="E55" s="105">
        <v>8110051180</v>
      </c>
      <c r="F55" s="104" t="s">
        <v>70</v>
      </c>
      <c r="G55" s="102">
        <f>G56</f>
        <v>0</v>
      </c>
      <c r="H55" s="102">
        <f>H56</f>
        <v>0</v>
      </c>
      <c r="I55" s="102">
        <f>I56</f>
        <v>0</v>
      </c>
      <c r="K55" s="19"/>
    </row>
    <row r="56" spans="1:11" ht="51" customHeight="1">
      <c r="A56" s="137">
        <v>45</v>
      </c>
      <c r="B56" s="138" t="s">
        <v>71</v>
      </c>
      <c r="C56" s="137">
        <v>805</v>
      </c>
      <c r="D56" s="104" t="s">
        <v>197</v>
      </c>
      <c r="E56" s="105">
        <v>8110051180</v>
      </c>
      <c r="F56" s="104" t="s">
        <v>72</v>
      </c>
      <c r="G56" s="102">
        <v>0</v>
      </c>
      <c r="H56" s="102">
        <v>0</v>
      </c>
      <c r="I56" s="102">
        <v>0</v>
      </c>
      <c r="K56" s="19"/>
    </row>
    <row r="57" spans="1:11" ht="28.5" customHeight="1">
      <c r="A57" s="137">
        <v>46</v>
      </c>
      <c r="B57" s="138" t="s">
        <v>198</v>
      </c>
      <c r="C57" s="137">
        <v>805</v>
      </c>
      <c r="D57" s="104" t="s">
        <v>1</v>
      </c>
      <c r="E57" s="105"/>
      <c r="F57" s="104"/>
      <c r="G57" s="102">
        <f>G58</f>
        <v>112321</v>
      </c>
      <c r="H57" s="102">
        <f>H58</f>
        <v>171470</v>
      </c>
      <c r="I57" s="102">
        <f>I58</f>
        <v>178400</v>
      </c>
      <c r="K57" s="19"/>
    </row>
    <row r="58" spans="1:11" ht="44.25" customHeight="1">
      <c r="A58" s="137">
        <v>47</v>
      </c>
      <c r="B58" s="138" t="s">
        <v>0</v>
      </c>
      <c r="C58" s="137">
        <v>805</v>
      </c>
      <c r="D58" s="104" t="s">
        <v>1</v>
      </c>
      <c r="E58" s="105"/>
      <c r="F58" s="104"/>
      <c r="G58" s="102">
        <f>G59+G67</f>
        <v>112321</v>
      </c>
      <c r="H58" s="102">
        <f>H59+H67</f>
        <v>171470</v>
      </c>
      <c r="I58" s="102">
        <f>I59+I67</f>
        <v>178400</v>
      </c>
      <c r="K58" s="19"/>
    </row>
    <row r="59" spans="1:11" ht="66.75" customHeight="1">
      <c r="A59" s="137">
        <v>48</v>
      </c>
      <c r="B59" s="138" t="s">
        <v>145</v>
      </c>
      <c r="C59" s="137">
        <v>805</v>
      </c>
      <c r="D59" s="104" t="s">
        <v>240</v>
      </c>
      <c r="E59" s="105">
        <v>100000000</v>
      </c>
      <c r="F59" s="104"/>
      <c r="G59" s="102">
        <f>G60</f>
        <v>12321</v>
      </c>
      <c r="H59" s="102">
        <f>H60</f>
        <v>5542</v>
      </c>
      <c r="I59" s="102">
        <f>I60</f>
        <v>5542</v>
      </c>
      <c r="K59" s="19"/>
    </row>
    <row r="60" spans="1:11" ht="28.5" customHeight="1">
      <c r="A60" s="137">
        <v>49</v>
      </c>
      <c r="B60" s="138" t="s">
        <v>62</v>
      </c>
      <c r="C60" s="137">
        <v>805</v>
      </c>
      <c r="D60" s="104" t="s">
        <v>240</v>
      </c>
      <c r="E60" s="105">
        <v>130000000</v>
      </c>
      <c r="F60" s="104"/>
      <c r="G60" s="102">
        <f>G61+G64</f>
        <v>12321</v>
      </c>
      <c r="H60" s="102">
        <f>H61+H64</f>
        <v>5542</v>
      </c>
      <c r="I60" s="102">
        <f>I61+I64</f>
        <v>5542</v>
      </c>
      <c r="K60" s="19"/>
    </row>
    <row r="61" spans="1:11" ht="116.25" customHeight="1">
      <c r="A61" s="137">
        <v>50</v>
      </c>
      <c r="B61" s="138" t="s">
        <v>140</v>
      </c>
      <c r="C61" s="137">
        <v>805</v>
      </c>
      <c r="D61" s="104" t="s">
        <v>240</v>
      </c>
      <c r="E61" s="105" t="str">
        <f>E62</f>
        <v>01300S4120</v>
      </c>
      <c r="F61" s="104"/>
      <c r="G61" s="102">
        <v>0</v>
      </c>
      <c r="H61" s="102">
        <v>0</v>
      </c>
      <c r="I61" s="102">
        <v>0</v>
      </c>
      <c r="K61" s="19"/>
    </row>
    <row r="62" spans="1:11" ht="28.5" customHeight="1">
      <c r="A62" s="137">
        <v>51</v>
      </c>
      <c r="B62" s="138" t="s">
        <v>69</v>
      </c>
      <c r="C62" s="137">
        <v>805</v>
      </c>
      <c r="D62" s="104" t="s">
        <v>240</v>
      </c>
      <c r="E62" s="105" t="str">
        <f>E63</f>
        <v>01300S4120</v>
      </c>
      <c r="F62" s="104" t="s">
        <v>70</v>
      </c>
      <c r="G62" s="102">
        <v>0</v>
      </c>
      <c r="H62" s="102">
        <v>0</v>
      </c>
      <c r="I62" s="102">
        <v>0</v>
      </c>
      <c r="K62" s="19"/>
    </row>
    <row r="63" spans="1:11" ht="42" customHeight="1">
      <c r="A63" s="137">
        <v>52</v>
      </c>
      <c r="B63" s="138" t="s">
        <v>71</v>
      </c>
      <c r="C63" s="137">
        <v>805</v>
      </c>
      <c r="D63" s="104" t="s">
        <v>240</v>
      </c>
      <c r="E63" s="105" t="str">
        <f>E64</f>
        <v>01300S4120</v>
      </c>
      <c r="F63" s="104" t="s">
        <v>72</v>
      </c>
      <c r="G63" s="102">
        <v>0</v>
      </c>
      <c r="H63" s="102">
        <v>0</v>
      </c>
      <c r="I63" s="102">
        <v>0</v>
      </c>
      <c r="K63" s="19"/>
    </row>
    <row r="64" spans="1:11" ht="129.75" customHeight="1">
      <c r="A64" s="137">
        <v>53</v>
      </c>
      <c r="B64" s="138" t="s">
        <v>241</v>
      </c>
      <c r="C64" s="137">
        <v>805</v>
      </c>
      <c r="D64" s="104" t="s">
        <v>240</v>
      </c>
      <c r="E64" s="105" t="s">
        <v>242</v>
      </c>
      <c r="F64" s="104"/>
      <c r="G64" s="102">
        <f>G65</f>
        <v>12321</v>
      </c>
      <c r="H64" s="102">
        <v>5542</v>
      </c>
      <c r="I64" s="102">
        <v>5542</v>
      </c>
      <c r="K64" s="19"/>
    </row>
    <row r="65" spans="1:11" ht="28.5" customHeight="1">
      <c r="A65" s="137">
        <v>54</v>
      </c>
      <c r="B65" s="138" t="s">
        <v>69</v>
      </c>
      <c r="C65" s="137">
        <v>805</v>
      </c>
      <c r="D65" s="104" t="s">
        <v>240</v>
      </c>
      <c r="E65" s="105" t="str">
        <f>E64</f>
        <v>01300S4120</v>
      </c>
      <c r="F65" s="104" t="s">
        <v>70</v>
      </c>
      <c r="G65" s="102">
        <f>G66</f>
        <v>12321</v>
      </c>
      <c r="H65" s="102">
        <v>5542</v>
      </c>
      <c r="I65" s="102">
        <v>5542</v>
      </c>
      <c r="K65" s="19"/>
    </row>
    <row r="66" spans="1:11" ht="42" customHeight="1">
      <c r="A66" s="137">
        <v>55</v>
      </c>
      <c r="B66" s="138" t="s">
        <v>71</v>
      </c>
      <c r="C66" s="137">
        <v>805</v>
      </c>
      <c r="D66" s="104" t="s">
        <v>240</v>
      </c>
      <c r="E66" s="105" t="str">
        <f>E65</f>
        <v>01300S4120</v>
      </c>
      <c r="F66" s="104" t="s">
        <v>72</v>
      </c>
      <c r="G66" s="102">
        <v>12321</v>
      </c>
      <c r="H66" s="102">
        <v>5542</v>
      </c>
      <c r="I66" s="102">
        <v>5542</v>
      </c>
      <c r="K66" s="19"/>
    </row>
    <row r="67" spans="1:11" ht="41.25" customHeight="1">
      <c r="A67" s="137">
        <v>56</v>
      </c>
      <c r="B67" s="138" t="s">
        <v>0</v>
      </c>
      <c r="C67" s="137">
        <v>805</v>
      </c>
      <c r="D67" s="104" t="s">
        <v>240</v>
      </c>
      <c r="E67" s="105"/>
      <c r="F67" s="104"/>
      <c r="G67" s="102">
        <f aca="true" t="shared" si="9" ref="G67:I71">G68</f>
        <v>100000</v>
      </c>
      <c r="H67" s="102">
        <f t="shared" si="9"/>
        <v>165928</v>
      </c>
      <c r="I67" s="102">
        <f t="shared" si="9"/>
        <v>172858</v>
      </c>
      <c r="K67" s="19"/>
    </row>
    <row r="68" spans="1:11" ht="60.75" customHeight="1">
      <c r="A68" s="137">
        <v>57</v>
      </c>
      <c r="B68" s="138" t="s">
        <v>145</v>
      </c>
      <c r="C68" s="137">
        <v>805</v>
      </c>
      <c r="D68" s="104" t="s">
        <v>240</v>
      </c>
      <c r="E68" s="105">
        <v>100000000</v>
      </c>
      <c r="F68" s="104"/>
      <c r="G68" s="102">
        <f>G69</f>
        <v>100000</v>
      </c>
      <c r="H68" s="102">
        <f>H69</f>
        <v>165928</v>
      </c>
      <c r="I68" s="102">
        <f>I69</f>
        <v>172858</v>
      </c>
      <c r="K68" s="19"/>
    </row>
    <row r="69" spans="1:11" ht="40.5" customHeight="1">
      <c r="A69" s="137">
        <v>58</v>
      </c>
      <c r="B69" s="138" t="s">
        <v>62</v>
      </c>
      <c r="C69" s="137">
        <v>805</v>
      </c>
      <c r="D69" s="104" t="s">
        <v>240</v>
      </c>
      <c r="E69" s="105">
        <v>130000000</v>
      </c>
      <c r="F69" s="104"/>
      <c r="G69" s="102">
        <f t="shared" si="9"/>
        <v>100000</v>
      </c>
      <c r="H69" s="102">
        <f t="shared" si="9"/>
        <v>165928</v>
      </c>
      <c r="I69" s="102">
        <f t="shared" si="9"/>
        <v>172858</v>
      </c>
      <c r="K69" s="19"/>
    </row>
    <row r="70" spans="1:11" ht="113.25" customHeight="1">
      <c r="A70" s="137">
        <v>59</v>
      </c>
      <c r="B70" s="138" t="s">
        <v>140</v>
      </c>
      <c r="C70" s="137">
        <v>805</v>
      </c>
      <c r="D70" s="104" t="s">
        <v>240</v>
      </c>
      <c r="E70" s="105">
        <v>130082020</v>
      </c>
      <c r="F70" s="104"/>
      <c r="G70" s="102">
        <f t="shared" si="9"/>
        <v>100000</v>
      </c>
      <c r="H70" s="102">
        <f t="shared" si="9"/>
        <v>165928</v>
      </c>
      <c r="I70" s="102">
        <f t="shared" si="9"/>
        <v>172858</v>
      </c>
      <c r="K70" s="19"/>
    </row>
    <row r="71" spans="1:11" ht="25.5" customHeight="1">
      <c r="A71" s="137">
        <v>60</v>
      </c>
      <c r="B71" s="138" t="s">
        <v>69</v>
      </c>
      <c r="C71" s="137">
        <v>805</v>
      </c>
      <c r="D71" s="104" t="s">
        <v>240</v>
      </c>
      <c r="E71" s="105">
        <v>130082020</v>
      </c>
      <c r="F71" s="104" t="s">
        <v>70</v>
      </c>
      <c r="G71" s="102">
        <f t="shared" si="9"/>
        <v>100000</v>
      </c>
      <c r="H71" s="102">
        <f t="shared" si="9"/>
        <v>165928</v>
      </c>
      <c r="I71" s="102">
        <f t="shared" si="9"/>
        <v>172858</v>
      </c>
      <c r="K71" s="19"/>
    </row>
    <row r="72" spans="1:11" ht="42" customHeight="1">
      <c r="A72" s="137">
        <v>61</v>
      </c>
      <c r="B72" s="138" t="s">
        <v>71</v>
      </c>
      <c r="C72" s="137">
        <v>805</v>
      </c>
      <c r="D72" s="104" t="s">
        <v>240</v>
      </c>
      <c r="E72" s="105">
        <v>130082020</v>
      </c>
      <c r="F72" s="104" t="s">
        <v>72</v>
      </c>
      <c r="G72" s="102">
        <v>100000</v>
      </c>
      <c r="H72" s="102">
        <v>165928</v>
      </c>
      <c r="I72" s="102">
        <v>172858</v>
      </c>
      <c r="K72" s="19"/>
    </row>
    <row r="73" spans="1:11" ht="17.25" customHeight="1">
      <c r="A73" s="137">
        <v>62</v>
      </c>
      <c r="B73" s="138" t="s">
        <v>74</v>
      </c>
      <c r="C73" s="137">
        <v>805</v>
      </c>
      <c r="D73" s="104" t="s">
        <v>76</v>
      </c>
      <c r="E73" s="105"/>
      <c r="F73" s="104"/>
      <c r="G73" s="102">
        <f aca="true" t="shared" si="10" ref="G73:I75">G74</f>
        <v>357342</v>
      </c>
      <c r="H73" s="102">
        <f t="shared" si="10"/>
        <v>372000</v>
      </c>
      <c r="I73" s="102">
        <f t="shared" si="10"/>
        <v>394000</v>
      </c>
      <c r="K73" s="19"/>
    </row>
    <row r="74" spans="1:11" ht="18.75" customHeight="1">
      <c r="A74" s="137">
        <v>63</v>
      </c>
      <c r="B74" s="138" t="s">
        <v>63</v>
      </c>
      <c r="C74" s="137">
        <v>805</v>
      </c>
      <c r="D74" s="104" t="s">
        <v>77</v>
      </c>
      <c r="E74" s="105"/>
      <c r="F74" s="104"/>
      <c r="G74" s="102">
        <f t="shared" si="10"/>
        <v>357342</v>
      </c>
      <c r="H74" s="102">
        <f t="shared" si="10"/>
        <v>372000</v>
      </c>
      <c r="I74" s="102">
        <f t="shared" si="10"/>
        <v>394000</v>
      </c>
      <c r="K74" s="19"/>
    </row>
    <row r="75" spans="1:11" ht="56.25" customHeight="1">
      <c r="A75" s="137">
        <v>64</v>
      </c>
      <c r="B75" s="138" t="s">
        <v>145</v>
      </c>
      <c r="C75" s="137">
        <v>805</v>
      </c>
      <c r="D75" s="104" t="s">
        <v>77</v>
      </c>
      <c r="E75" s="105">
        <v>100000000</v>
      </c>
      <c r="F75" s="104"/>
      <c r="G75" s="102">
        <f t="shared" si="10"/>
        <v>357342</v>
      </c>
      <c r="H75" s="102">
        <f t="shared" si="10"/>
        <v>372000</v>
      </c>
      <c r="I75" s="102">
        <f t="shared" si="10"/>
        <v>394000</v>
      </c>
      <c r="K75" s="19"/>
    </row>
    <row r="76" spans="1:11" ht="40.5" customHeight="1">
      <c r="A76" s="137">
        <v>65</v>
      </c>
      <c r="B76" s="138" t="s">
        <v>244</v>
      </c>
      <c r="C76" s="137">
        <v>805</v>
      </c>
      <c r="D76" s="104" t="s">
        <v>77</v>
      </c>
      <c r="E76" s="105">
        <v>120000000</v>
      </c>
      <c r="F76" s="104"/>
      <c r="G76" s="102">
        <f>G77+G80+G83+G86</f>
        <v>357342</v>
      </c>
      <c r="H76" s="102">
        <f>H77</f>
        <v>372000</v>
      </c>
      <c r="I76" s="102">
        <f>I77+I80</f>
        <v>394000</v>
      </c>
      <c r="K76" s="19"/>
    </row>
    <row r="77" spans="1:11" ht="147" customHeight="1">
      <c r="A77" s="137">
        <v>66</v>
      </c>
      <c r="B77" s="138" t="s">
        <v>103</v>
      </c>
      <c r="C77" s="137">
        <v>805</v>
      </c>
      <c r="D77" s="104" t="s">
        <v>77</v>
      </c>
      <c r="E77" s="105">
        <v>120081090</v>
      </c>
      <c r="F77" s="104"/>
      <c r="G77" s="102">
        <f>G78</f>
        <v>351700</v>
      </c>
      <c r="H77" s="102">
        <f>H78</f>
        <v>372000</v>
      </c>
      <c r="I77" s="102">
        <f>I78</f>
        <v>394000</v>
      </c>
      <c r="K77" s="19"/>
    </row>
    <row r="78" spans="1:11" ht="30.75" customHeight="1">
      <c r="A78" s="137">
        <v>67</v>
      </c>
      <c r="B78" s="138" t="s">
        <v>69</v>
      </c>
      <c r="C78" s="137">
        <v>805</v>
      </c>
      <c r="D78" s="104" t="s">
        <v>77</v>
      </c>
      <c r="E78" s="105">
        <v>120081090</v>
      </c>
      <c r="F78" s="104" t="s">
        <v>70</v>
      </c>
      <c r="G78" s="102">
        <f>G79</f>
        <v>351700</v>
      </c>
      <c r="H78" s="102">
        <f>H79</f>
        <v>372000</v>
      </c>
      <c r="I78" s="102">
        <f>I79</f>
        <v>394000</v>
      </c>
      <c r="K78" s="19"/>
    </row>
    <row r="79" spans="1:11" ht="39" customHeight="1">
      <c r="A79" s="137">
        <v>68</v>
      </c>
      <c r="B79" s="138" t="s">
        <v>71</v>
      </c>
      <c r="C79" s="137">
        <v>805</v>
      </c>
      <c r="D79" s="104" t="s">
        <v>77</v>
      </c>
      <c r="E79" s="105">
        <v>120081090</v>
      </c>
      <c r="F79" s="104" t="s">
        <v>72</v>
      </c>
      <c r="G79" s="102">
        <v>351700</v>
      </c>
      <c r="H79" s="102">
        <v>372000</v>
      </c>
      <c r="I79" s="102">
        <v>394000</v>
      </c>
      <c r="K79" s="19"/>
    </row>
    <row r="80" spans="1:11" ht="143.25" customHeight="1">
      <c r="A80" s="137">
        <v>69</v>
      </c>
      <c r="B80" s="138" t="s">
        <v>103</v>
      </c>
      <c r="C80" s="137">
        <v>805</v>
      </c>
      <c r="D80" s="104" t="s">
        <v>77</v>
      </c>
      <c r="E80" s="105">
        <v>120082120</v>
      </c>
      <c r="F80" s="104"/>
      <c r="G80" s="102">
        <f aca="true" t="shared" si="11" ref="G80:I87">G81</f>
        <v>0</v>
      </c>
      <c r="H80" s="102">
        <f t="shared" si="11"/>
        <v>0</v>
      </c>
      <c r="I80" s="102">
        <f t="shared" si="11"/>
        <v>0</v>
      </c>
      <c r="K80" s="19"/>
    </row>
    <row r="81" spans="1:11" ht="30.75" customHeight="1">
      <c r="A81" s="137">
        <v>70</v>
      </c>
      <c r="B81" s="138" t="s">
        <v>69</v>
      </c>
      <c r="C81" s="137">
        <v>805</v>
      </c>
      <c r="D81" s="104" t="s">
        <v>77</v>
      </c>
      <c r="E81" s="105">
        <f>E80</f>
        <v>120082120</v>
      </c>
      <c r="F81" s="104" t="s">
        <v>70</v>
      </c>
      <c r="G81" s="102">
        <f t="shared" si="11"/>
        <v>0</v>
      </c>
      <c r="H81" s="102">
        <f t="shared" si="11"/>
        <v>0</v>
      </c>
      <c r="I81" s="102">
        <f t="shared" si="11"/>
        <v>0</v>
      </c>
      <c r="K81" s="19"/>
    </row>
    <row r="82" spans="1:11" ht="48.75" customHeight="1">
      <c r="A82" s="137">
        <v>71</v>
      </c>
      <c r="B82" s="138" t="s">
        <v>71</v>
      </c>
      <c r="C82" s="137">
        <v>805</v>
      </c>
      <c r="D82" s="104" t="s">
        <v>77</v>
      </c>
      <c r="E82" s="105">
        <f>E81</f>
        <v>120082120</v>
      </c>
      <c r="F82" s="104" t="s">
        <v>72</v>
      </c>
      <c r="G82" s="102">
        <v>0</v>
      </c>
      <c r="H82" s="102">
        <v>0</v>
      </c>
      <c r="I82" s="102">
        <v>0</v>
      </c>
      <c r="K82" s="19"/>
    </row>
    <row r="83" spans="1:11" ht="127.5" customHeight="1">
      <c r="A83" s="137">
        <v>72</v>
      </c>
      <c r="B83" s="142" t="s">
        <v>344</v>
      </c>
      <c r="C83" s="137">
        <v>805</v>
      </c>
      <c r="D83" s="104" t="s">
        <v>77</v>
      </c>
      <c r="E83" s="105" t="s">
        <v>345</v>
      </c>
      <c r="F83" s="104"/>
      <c r="G83" s="102">
        <v>2421</v>
      </c>
      <c r="H83" s="102">
        <f t="shared" si="11"/>
        <v>0</v>
      </c>
      <c r="I83" s="102">
        <f t="shared" si="11"/>
        <v>0</v>
      </c>
      <c r="K83" s="19"/>
    </row>
    <row r="84" spans="1:11" ht="30.75" customHeight="1">
      <c r="A84" s="137">
        <v>73</v>
      </c>
      <c r="B84" s="138" t="s">
        <v>69</v>
      </c>
      <c r="C84" s="137">
        <v>805</v>
      </c>
      <c r="D84" s="104" t="s">
        <v>77</v>
      </c>
      <c r="E84" s="105" t="str">
        <f>E83</f>
        <v>01200S5080</v>
      </c>
      <c r="F84" s="104" t="s">
        <v>70</v>
      </c>
      <c r="G84" s="102">
        <v>2421</v>
      </c>
      <c r="H84" s="102">
        <f t="shared" si="11"/>
        <v>0</v>
      </c>
      <c r="I84" s="102">
        <f t="shared" si="11"/>
        <v>0</v>
      </c>
      <c r="K84" s="19"/>
    </row>
    <row r="85" spans="1:11" ht="39" customHeight="1">
      <c r="A85" s="137">
        <v>74</v>
      </c>
      <c r="B85" s="138" t="s">
        <v>71</v>
      </c>
      <c r="C85" s="137">
        <v>805</v>
      </c>
      <c r="D85" s="104" t="s">
        <v>77</v>
      </c>
      <c r="E85" s="105" t="str">
        <f>E84</f>
        <v>01200S5080</v>
      </c>
      <c r="F85" s="104" t="s">
        <v>72</v>
      </c>
      <c r="G85" s="102">
        <v>2421</v>
      </c>
      <c r="H85" s="102">
        <v>0</v>
      </c>
      <c r="I85" s="102">
        <v>0</v>
      </c>
      <c r="K85" s="19"/>
    </row>
    <row r="86" spans="1:11" ht="127.5" customHeight="1">
      <c r="A86" s="137">
        <v>75</v>
      </c>
      <c r="B86" s="142" t="s">
        <v>346</v>
      </c>
      <c r="C86" s="137">
        <v>805</v>
      </c>
      <c r="D86" s="104" t="s">
        <v>77</v>
      </c>
      <c r="E86" s="105" t="s">
        <v>347</v>
      </c>
      <c r="F86" s="104"/>
      <c r="G86" s="102">
        <f>G87</f>
        <v>3221</v>
      </c>
      <c r="H86" s="102">
        <f t="shared" si="11"/>
        <v>0</v>
      </c>
      <c r="I86" s="102">
        <f t="shared" si="11"/>
        <v>0</v>
      </c>
      <c r="K86" s="19"/>
    </row>
    <row r="87" spans="1:11" ht="30.75" customHeight="1">
      <c r="A87" s="137">
        <v>76</v>
      </c>
      <c r="B87" s="138" t="s">
        <v>69</v>
      </c>
      <c r="C87" s="137">
        <v>805</v>
      </c>
      <c r="D87" s="104" t="s">
        <v>77</v>
      </c>
      <c r="E87" s="105" t="str">
        <f>E86</f>
        <v>01200S3950</v>
      </c>
      <c r="F87" s="104" t="s">
        <v>70</v>
      </c>
      <c r="G87" s="102">
        <f>G88</f>
        <v>3221</v>
      </c>
      <c r="H87" s="102">
        <f t="shared" si="11"/>
        <v>0</v>
      </c>
      <c r="I87" s="102">
        <f t="shared" si="11"/>
        <v>0</v>
      </c>
      <c r="K87" s="19"/>
    </row>
    <row r="88" spans="1:11" ht="39" customHeight="1">
      <c r="A88" s="137">
        <v>77</v>
      </c>
      <c r="B88" s="138" t="s">
        <v>71</v>
      </c>
      <c r="C88" s="137">
        <v>805</v>
      </c>
      <c r="D88" s="104" t="s">
        <v>77</v>
      </c>
      <c r="E88" s="105" t="str">
        <f>E87</f>
        <v>01200S3950</v>
      </c>
      <c r="F88" s="104" t="s">
        <v>72</v>
      </c>
      <c r="G88" s="102">
        <v>3221</v>
      </c>
      <c r="H88" s="102">
        <v>0</v>
      </c>
      <c r="I88" s="102">
        <v>0</v>
      </c>
      <c r="K88" s="19"/>
    </row>
    <row r="89" spans="1:10" ht="17.25" customHeight="1">
      <c r="A89" s="137">
        <v>78</v>
      </c>
      <c r="B89" s="138" t="s">
        <v>3</v>
      </c>
      <c r="C89" s="137">
        <v>805</v>
      </c>
      <c r="D89" s="104" t="s">
        <v>10</v>
      </c>
      <c r="E89" s="105"/>
      <c r="F89" s="137"/>
      <c r="G89" s="102">
        <f aca="true" t="shared" si="12" ref="G89:I90">G90</f>
        <v>1477730</v>
      </c>
      <c r="H89" s="102">
        <f t="shared" si="12"/>
        <v>996713</v>
      </c>
      <c r="I89" s="102">
        <f t="shared" si="12"/>
        <v>692357</v>
      </c>
      <c r="J89" s="14"/>
    </row>
    <row r="90" spans="1:9" ht="17.25" customHeight="1">
      <c r="A90" s="137">
        <v>79</v>
      </c>
      <c r="B90" s="138" t="s">
        <v>4</v>
      </c>
      <c r="C90" s="137">
        <v>805</v>
      </c>
      <c r="D90" s="104" t="s">
        <v>11</v>
      </c>
      <c r="E90" s="105"/>
      <c r="F90" s="137"/>
      <c r="G90" s="102">
        <f t="shared" si="12"/>
        <v>1477730</v>
      </c>
      <c r="H90" s="102">
        <f t="shared" si="12"/>
        <v>996713</v>
      </c>
      <c r="I90" s="102">
        <f t="shared" si="12"/>
        <v>692357</v>
      </c>
    </row>
    <row r="91" spans="1:9" ht="54.75" customHeight="1">
      <c r="A91" s="137">
        <v>80</v>
      </c>
      <c r="B91" s="138" t="s">
        <v>145</v>
      </c>
      <c r="C91" s="137">
        <v>805</v>
      </c>
      <c r="D91" s="104" t="s">
        <v>11</v>
      </c>
      <c r="E91" s="105">
        <v>100000000</v>
      </c>
      <c r="F91" s="137"/>
      <c r="G91" s="102">
        <f>G92</f>
        <v>1477730</v>
      </c>
      <c r="H91" s="102">
        <f>H92</f>
        <v>996713</v>
      </c>
      <c r="I91" s="102">
        <f>I92</f>
        <v>692357</v>
      </c>
    </row>
    <row r="92" spans="1:9" ht="30" customHeight="1">
      <c r="A92" s="137">
        <v>81</v>
      </c>
      <c r="B92" s="138" t="s">
        <v>146</v>
      </c>
      <c r="C92" s="137">
        <v>805</v>
      </c>
      <c r="D92" s="104" t="s">
        <v>11</v>
      </c>
      <c r="E92" s="105">
        <v>110000000</v>
      </c>
      <c r="F92" s="137"/>
      <c r="G92" s="102">
        <f>G93+G96+G99+G102+G105+G108</f>
        <v>1477730</v>
      </c>
      <c r="H92" s="102">
        <f>H93+H96+H99</f>
        <v>996713</v>
      </c>
      <c r="I92" s="102">
        <v>692357</v>
      </c>
    </row>
    <row r="93" spans="1:9" ht="97.5" customHeight="1">
      <c r="A93" s="137">
        <v>82</v>
      </c>
      <c r="B93" s="138" t="s">
        <v>144</v>
      </c>
      <c r="C93" s="137">
        <v>805</v>
      </c>
      <c r="D93" s="104" t="s">
        <v>11</v>
      </c>
      <c r="E93" s="105">
        <v>110081010</v>
      </c>
      <c r="F93" s="137"/>
      <c r="G93" s="102">
        <f aca="true" t="shared" si="13" ref="G93:I94">G94</f>
        <v>483340</v>
      </c>
      <c r="H93" s="102">
        <v>789592</v>
      </c>
      <c r="I93" s="102">
        <f t="shared" si="13"/>
        <v>743881</v>
      </c>
    </row>
    <row r="94" spans="1:9" ht="34.5" customHeight="1">
      <c r="A94" s="137">
        <v>83</v>
      </c>
      <c r="B94" s="138" t="s">
        <v>69</v>
      </c>
      <c r="C94" s="137">
        <v>805</v>
      </c>
      <c r="D94" s="104" t="s">
        <v>11</v>
      </c>
      <c r="E94" s="105">
        <v>110081010</v>
      </c>
      <c r="F94" s="137">
        <v>200</v>
      </c>
      <c r="G94" s="102">
        <f t="shared" si="13"/>
        <v>483340</v>
      </c>
      <c r="H94" s="102">
        <f t="shared" si="13"/>
        <v>1098684</v>
      </c>
      <c r="I94" s="102">
        <f t="shared" si="13"/>
        <v>743881</v>
      </c>
    </row>
    <row r="95" spans="1:11" ht="40.5" customHeight="1">
      <c r="A95" s="137">
        <v>84</v>
      </c>
      <c r="B95" s="138" t="s">
        <v>71</v>
      </c>
      <c r="C95" s="137">
        <v>805</v>
      </c>
      <c r="D95" s="104" t="s">
        <v>11</v>
      </c>
      <c r="E95" s="105">
        <v>110081010</v>
      </c>
      <c r="F95" s="137">
        <v>240</v>
      </c>
      <c r="G95" s="102">
        <v>483340</v>
      </c>
      <c r="H95" s="102">
        <v>1098684</v>
      </c>
      <c r="I95" s="102">
        <v>743881</v>
      </c>
      <c r="K95" s="18"/>
    </row>
    <row r="96" spans="1:11" ht="120.75" customHeight="1">
      <c r="A96" s="137">
        <v>85</v>
      </c>
      <c r="B96" s="138" t="s">
        <v>147</v>
      </c>
      <c r="C96" s="137">
        <v>805</v>
      </c>
      <c r="D96" s="104" t="s">
        <v>11</v>
      </c>
      <c r="E96" s="105">
        <v>110081040</v>
      </c>
      <c r="F96" s="137"/>
      <c r="G96" s="102">
        <f>G97</f>
        <v>96000</v>
      </c>
      <c r="H96" s="102">
        <v>100500</v>
      </c>
      <c r="I96" s="102">
        <v>104500</v>
      </c>
      <c r="K96" s="19"/>
    </row>
    <row r="97" spans="1:11" ht="27.75" customHeight="1">
      <c r="A97" s="137">
        <v>86</v>
      </c>
      <c r="B97" s="138" t="s">
        <v>69</v>
      </c>
      <c r="C97" s="137">
        <v>805</v>
      </c>
      <c r="D97" s="104" t="s">
        <v>11</v>
      </c>
      <c r="E97" s="105">
        <v>110081040</v>
      </c>
      <c r="F97" s="137">
        <v>200</v>
      </c>
      <c r="G97" s="102">
        <f>G98</f>
        <v>96000</v>
      </c>
      <c r="H97" s="102">
        <v>100500</v>
      </c>
      <c r="I97" s="102">
        <v>104500</v>
      </c>
      <c r="K97" s="19"/>
    </row>
    <row r="98" spans="1:11" ht="42.75" customHeight="1">
      <c r="A98" s="137">
        <v>87</v>
      </c>
      <c r="B98" s="138" t="s">
        <v>71</v>
      </c>
      <c r="C98" s="137">
        <v>805</v>
      </c>
      <c r="D98" s="104" t="s">
        <v>11</v>
      </c>
      <c r="E98" s="105">
        <v>110081040</v>
      </c>
      <c r="F98" s="137">
        <v>240</v>
      </c>
      <c r="G98" s="102">
        <v>96000</v>
      </c>
      <c r="H98" s="102">
        <v>100500</v>
      </c>
      <c r="I98" s="102">
        <v>104500</v>
      </c>
      <c r="K98" s="19"/>
    </row>
    <row r="99" spans="1:11" ht="112.5" customHeight="1">
      <c r="A99" s="137">
        <v>88</v>
      </c>
      <c r="B99" s="138" t="s">
        <v>148</v>
      </c>
      <c r="C99" s="137">
        <v>805</v>
      </c>
      <c r="D99" s="104" t="s">
        <v>11</v>
      </c>
      <c r="E99" s="105">
        <v>110081050</v>
      </c>
      <c r="F99" s="137"/>
      <c r="G99" s="102">
        <f>G100</f>
        <v>108000</v>
      </c>
      <c r="H99" s="102">
        <f aca="true" t="shared" si="14" ref="G99:I109">H100</f>
        <v>106621</v>
      </c>
      <c r="I99" s="102">
        <f t="shared" si="14"/>
        <v>153068</v>
      </c>
      <c r="K99" s="19"/>
    </row>
    <row r="100" spans="1:11" ht="27.75" customHeight="1">
      <c r="A100" s="137">
        <v>89</v>
      </c>
      <c r="B100" s="138" t="s">
        <v>69</v>
      </c>
      <c r="C100" s="137">
        <v>805</v>
      </c>
      <c r="D100" s="104" t="s">
        <v>11</v>
      </c>
      <c r="E100" s="105">
        <v>110081050</v>
      </c>
      <c r="F100" s="137">
        <v>200</v>
      </c>
      <c r="G100" s="102">
        <f t="shared" si="14"/>
        <v>108000</v>
      </c>
      <c r="H100" s="102">
        <f t="shared" si="14"/>
        <v>106621</v>
      </c>
      <c r="I100" s="102">
        <f t="shared" si="14"/>
        <v>153068</v>
      </c>
      <c r="K100" s="19"/>
    </row>
    <row r="101" spans="1:11" ht="41.25" customHeight="1">
      <c r="A101" s="137">
        <v>90</v>
      </c>
      <c r="B101" s="138" t="s">
        <v>71</v>
      </c>
      <c r="C101" s="137">
        <v>805</v>
      </c>
      <c r="D101" s="104" t="s">
        <v>11</v>
      </c>
      <c r="E101" s="105">
        <v>110081050</v>
      </c>
      <c r="F101" s="137">
        <v>240</v>
      </c>
      <c r="G101" s="102">
        <v>108000</v>
      </c>
      <c r="H101" s="102">
        <v>106621</v>
      </c>
      <c r="I101" s="102">
        <v>153068</v>
      </c>
      <c r="K101" s="19"/>
    </row>
    <row r="102" spans="1:11" ht="178.5" customHeight="1">
      <c r="A102" s="137">
        <v>91</v>
      </c>
      <c r="B102" s="131" t="s">
        <v>350</v>
      </c>
      <c r="C102" s="137">
        <v>805</v>
      </c>
      <c r="D102" s="104" t="s">
        <v>11</v>
      </c>
      <c r="E102" s="105" t="s">
        <v>349</v>
      </c>
      <c r="F102" s="137"/>
      <c r="G102" s="102">
        <f>G103</f>
        <v>5000</v>
      </c>
      <c r="H102" s="102">
        <f t="shared" si="14"/>
        <v>0</v>
      </c>
      <c r="I102" s="102">
        <f t="shared" si="14"/>
        <v>0</v>
      </c>
      <c r="K102" s="19"/>
    </row>
    <row r="103" spans="1:11" ht="27.75" customHeight="1">
      <c r="A103" s="137">
        <v>92</v>
      </c>
      <c r="B103" s="138" t="s">
        <v>69</v>
      </c>
      <c r="C103" s="137">
        <v>805</v>
      </c>
      <c r="D103" s="104" t="s">
        <v>11</v>
      </c>
      <c r="E103" s="105" t="s">
        <v>349</v>
      </c>
      <c r="F103" s="137">
        <v>200</v>
      </c>
      <c r="G103" s="102">
        <f t="shared" si="14"/>
        <v>5000</v>
      </c>
      <c r="H103" s="102">
        <f t="shared" si="14"/>
        <v>0</v>
      </c>
      <c r="I103" s="102">
        <f t="shared" si="14"/>
        <v>0</v>
      </c>
      <c r="K103" s="19"/>
    </row>
    <row r="104" spans="1:11" ht="41.25" customHeight="1">
      <c r="A104" s="137">
        <v>93</v>
      </c>
      <c r="B104" s="138" t="s">
        <v>71</v>
      </c>
      <c r="C104" s="137">
        <v>805</v>
      </c>
      <c r="D104" s="104" t="s">
        <v>11</v>
      </c>
      <c r="E104" s="105" t="s">
        <v>349</v>
      </c>
      <c r="F104" s="137">
        <v>240</v>
      </c>
      <c r="G104" s="102">
        <v>5000</v>
      </c>
      <c r="H104" s="102">
        <v>0</v>
      </c>
      <c r="I104" s="102">
        <v>0</v>
      </c>
      <c r="K104" s="19"/>
    </row>
    <row r="105" spans="1:11" ht="158.25" customHeight="1">
      <c r="A105" s="137">
        <v>94</v>
      </c>
      <c r="B105" s="131" t="s">
        <v>348</v>
      </c>
      <c r="C105" s="137">
        <v>805</v>
      </c>
      <c r="D105" s="104" t="s">
        <v>11</v>
      </c>
      <c r="E105" s="105" t="s">
        <v>349</v>
      </c>
      <c r="F105" s="137"/>
      <c r="G105" s="102">
        <f>G106</f>
        <v>400000</v>
      </c>
      <c r="H105" s="102">
        <f t="shared" si="14"/>
        <v>0</v>
      </c>
      <c r="I105" s="102">
        <f t="shared" si="14"/>
        <v>0</v>
      </c>
      <c r="K105" s="19"/>
    </row>
    <row r="106" spans="1:11" ht="27.75" customHeight="1">
      <c r="A106" s="137">
        <v>95</v>
      </c>
      <c r="B106" s="138" t="s">
        <v>69</v>
      </c>
      <c r="C106" s="137">
        <v>805</v>
      </c>
      <c r="D106" s="104" t="s">
        <v>11</v>
      </c>
      <c r="E106" s="105" t="s">
        <v>349</v>
      </c>
      <c r="F106" s="137">
        <v>200</v>
      </c>
      <c r="G106" s="102">
        <f t="shared" si="14"/>
        <v>400000</v>
      </c>
      <c r="H106" s="102">
        <f t="shared" si="14"/>
        <v>0</v>
      </c>
      <c r="I106" s="102">
        <f t="shared" si="14"/>
        <v>0</v>
      </c>
      <c r="K106" s="19"/>
    </row>
    <row r="107" spans="1:11" ht="41.25" customHeight="1">
      <c r="A107" s="137">
        <v>96</v>
      </c>
      <c r="B107" s="138" t="s">
        <v>71</v>
      </c>
      <c r="C107" s="137">
        <v>805</v>
      </c>
      <c r="D107" s="104" t="s">
        <v>11</v>
      </c>
      <c r="E107" s="105" t="s">
        <v>349</v>
      </c>
      <c r="F107" s="137">
        <v>240</v>
      </c>
      <c r="G107" s="102">
        <v>400000</v>
      </c>
      <c r="H107" s="102">
        <v>0</v>
      </c>
      <c r="I107" s="102">
        <v>0</v>
      </c>
      <c r="K107" s="19"/>
    </row>
    <row r="108" spans="1:11" ht="263.25" customHeight="1">
      <c r="A108" s="137">
        <v>97</v>
      </c>
      <c r="B108" s="131" t="s">
        <v>351</v>
      </c>
      <c r="C108" s="137">
        <v>805</v>
      </c>
      <c r="D108" s="104" t="s">
        <v>11</v>
      </c>
      <c r="E108" s="105" t="s">
        <v>349</v>
      </c>
      <c r="F108" s="137"/>
      <c r="G108" s="102">
        <f>G109</f>
        <v>385390</v>
      </c>
      <c r="H108" s="102">
        <f t="shared" si="14"/>
        <v>0</v>
      </c>
      <c r="I108" s="102">
        <f t="shared" si="14"/>
        <v>0</v>
      </c>
      <c r="K108" s="19"/>
    </row>
    <row r="109" spans="1:11" ht="27.75" customHeight="1">
      <c r="A109" s="137">
        <v>98</v>
      </c>
      <c r="B109" s="138" t="s">
        <v>69</v>
      </c>
      <c r="C109" s="137">
        <v>805</v>
      </c>
      <c r="D109" s="104" t="s">
        <v>11</v>
      </c>
      <c r="E109" s="105" t="s">
        <v>349</v>
      </c>
      <c r="F109" s="137">
        <v>200</v>
      </c>
      <c r="G109" s="102">
        <f t="shared" si="14"/>
        <v>385390</v>
      </c>
      <c r="H109" s="102">
        <f t="shared" si="14"/>
        <v>0</v>
      </c>
      <c r="I109" s="102">
        <f t="shared" si="14"/>
        <v>0</v>
      </c>
      <c r="K109" s="19"/>
    </row>
    <row r="110" spans="1:11" ht="41.25" customHeight="1">
      <c r="A110" s="137">
        <v>99</v>
      </c>
      <c r="B110" s="138" t="s">
        <v>71</v>
      </c>
      <c r="C110" s="137">
        <v>805</v>
      </c>
      <c r="D110" s="104" t="s">
        <v>11</v>
      </c>
      <c r="E110" s="105" t="s">
        <v>349</v>
      </c>
      <c r="F110" s="137">
        <v>240</v>
      </c>
      <c r="G110" s="102">
        <v>385390</v>
      </c>
      <c r="H110" s="102">
        <v>0</v>
      </c>
      <c r="I110" s="102">
        <v>0</v>
      </c>
      <c r="K110" s="19"/>
    </row>
    <row r="111" spans="1:10" ht="14.25" customHeight="1">
      <c r="A111" s="137">
        <v>100</v>
      </c>
      <c r="B111" s="138" t="s">
        <v>21</v>
      </c>
      <c r="C111" s="137">
        <v>805</v>
      </c>
      <c r="D111" s="104" t="s">
        <v>12</v>
      </c>
      <c r="E111" s="105"/>
      <c r="F111" s="137"/>
      <c r="G111" s="102">
        <f aca="true" t="shared" si="15" ref="G111:I112">G112</f>
        <v>2246600</v>
      </c>
      <c r="H111" s="102">
        <f t="shared" si="15"/>
        <v>2246600</v>
      </c>
      <c r="I111" s="102">
        <f t="shared" si="15"/>
        <v>2246600</v>
      </c>
      <c r="J111" s="14"/>
    </row>
    <row r="112" spans="1:9" ht="15.75" customHeight="1">
      <c r="A112" s="137">
        <v>101</v>
      </c>
      <c r="B112" s="138" t="s">
        <v>5</v>
      </c>
      <c r="C112" s="137">
        <v>805</v>
      </c>
      <c r="D112" s="104" t="s">
        <v>13</v>
      </c>
      <c r="E112" s="105"/>
      <c r="F112" s="104"/>
      <c r="G112" s="102">
        <f t="shared" si="15"/>
        <v>2246600</v>
      </c>
      <c r="H112" s="102">
        <f t="shared" si="15"/>
        <v>2246600</v>
      </c>
      <c r="I112" s="102">
        <f t="shared" si="15"/>
        <v>2246600</v>
      </c>
    </row>
    <row r="113" spans="1:9" ht="66.75" customHeight="1">
      <c r="A113" s="137">
        <v>102</v>
      </c>
      <c r="B113" s="138" t="s">
        <v>145</v>
      </c>
      <c r="C113" s="137">
        <v>805</v>
      </c>
      <c r="D113" s="104" t="s">
        <v>13</v>
      </c>
      <c r="E113" s="105">
        <v>140000000</v>
      </c>
      <c r="F113" s="104"/>
      <c r="G113" s="102">
        <f>G114+G118</f>
        <v>2246600</v>
      </c>
      <c r="H113" s="102">
        <f>H114+H118</f>
        <v>2246600</v>
      </c>
      <c r="I113" s="102">
        <f>I114+I118</f>
        <v>2246600</v>
      </c>
    </row>
    <row r="114" spans="1:9" ht="33" customHeight="1" hidden="1">
      <c r="A114" s="137">
        <v>103</v>
      </c>
      <c r="B114" s="138" t="s">
        <v>214</v>
      </c>
      <c r="C114" s="137">
        <v>805</v>
      </c>
      <c r="D114" s="104" t="s">
        <v>13</v>
      </c>
      <c r="E114" s="105">
        <v>210000000</v>
      </c>
      <c r="F114" s="104"/>
      <c r="G114" s="102">
        <f aca="true" t="shared" si="16" ref="G114:I116">G115</f>
        <v>0</v>
      </c>
      <c r="H114" s="102">
        <f t="shared" si="16"/>
        <v>0</v>
      </c>
      <c r="I114" s="102">
        <f t="shared" si="16"/>
        <v>0</v>
      </c>
    </row>
    <row r="115" spans="1:9" ht="76.5" customHeight="1" hidden="1">
      <c r="A115" s="137">
        <v>104</v>
      </c>
      <c r="B115" s="138" t="s">
        <v>215</v>
      </c>
      <c r="C115" s="137">
        <v>805</v>
      </c>
      <c r="D115" s="104" t="s">
        <v>13</v>
      </c>
      <c r="E115" s="105">
        <v>210082060</v>
      </c>
      <c r="F115" s="104"/>
      <c r="G115" s="102">
        <f t="shared" si="16"/>
        <v>0</v>
      </c>
      <c r="H115" s="102">
        <f t="shared" si="16"/>
        <v>0</v>
      </c>
      <c r="I115" s="102">
        <f t="shared" si="16"/>
        <v>0</v>
      </c>
    </row>
    <row r="116" spans="1:9" ht="39.75" customHeight="1" hidden="1">
      <c r="A116" s="137">
        <v>105</v>
      </c>
      <c r="B116" s="138" t="s">
        <v>216</v>
      </c>
      <c r="C116" s="137">
        <v>805</v>
      </c>
      <c r="D116" s="104" t="s">
        <v>13</v>
      </c>
      <c r="E116" s="105">
        <f>E115</f>
        <v>210082060</v>
      </c>
      <c r="F116" s="104" t="s">
        <v>82</v>
      </c>
      <c r="G116" s="102">
        <f t="shared" si="16"/>
        <v>0</v>
      </c>
      <c r="H116" s="102">
        <f t="shared" si="16"/>
        <v>0</v>
      </c>
      <c r="I116" s="102">
        <f t="shared" si="16"/>
        <v>0</v>
      </c>
    </row>
    <row r="117" spans="1:9" ht="21" customHeight="1" hidden="1">
      <c r="A117" s="137">
        <v>106</v>
      </c>
      <c r="B117" s="138" t="s">
        <v>88</v>
      </c>
      <c r="C117" s="137">
        <v>805</v>
      </c>
      <c r="D117" s="104" t="s">
        <v>13</v>
      </c>
      <c r="E117" s="105">
        <f>E116</f>
        <v>210082060</v>
      </c>
      <c r="F117" s="104" t="s">
        <v>81</v>
      </c>
      <c r="G117" s="102">
        <v>0</v>
      </c>
      <c r="H117" s="102">
        <v>0</v>
      </c>
      <c r="I117" s="102">
        <v>0</v>
      </c>
    </row>
    <row r="118" spans="1:9" ht="28.5" customHeight="1">
      <c r="A118" s="137">
        <v>107</v>
      </c>
      <c r="B118" s="138" t="s">
        <v>154</v>
      </c>
      <c r="C118" s="137">
        <v>805</v>
      </c>
      <c r="D118" s="104" t="s">
        <v>13</v>
      </c>
      <c r="E118" s="105">
        <v>140000000</v>
      </c>
      <c r="F118" s="104"/>
      <c r="G118" s="102">
        <f aca="true" t="shared" si="17" ref="G118:I120">G119</f>
        <v>2246600</v>
      </c>
      <c r="H118" s="102">
        <f t="shared" si="17"/>
        <v>2246600</v>
      </c>
      <c r="I118" s="102">
        <f t="shared" si="17"/>
        <v>2246600</v>
      </c>
    </row>
    <row r="119" spans="1:9" ht="110.25" customHeight="1">
      <c r="A119" s="137">
        <v>108</v>
      </c>
      <c r="B119" s="138" t="s">
        <v>284</v>
      </c>
      <c r="C119" s="137">
        <v>805</v>
      </c>
      <c r="D119" s="104" t="s">
        <v>13</v>
      </c>
      <c r="E119" s="105">
        <v>140082060</v>
      </c>
      <c r="F119" s="104"/>
      <c r="G119" s="102">
        <f>G120</f>
        <v>2246600</v>
      </c>
      <c r="H119" s="102">
        <f t="shared" si="17"/>
        <v>2246600</v>
      </c>
      <c r="I119" s="102">
        <f t="shared" si="17"/>
        <v>2246600</v>
      </c>
    </row>
    <row r="120" spans="1:9" ht="41.25" customHeight="1">
      <c r="A120" s="137">
        <v>109</v>
      </c>
      <c r="B120" s="138" t="s">
        <v>87</v>
      </c>
      <c r="C120" s="137">
        <v>805</v>
      </c>
      <c r="D120" s="104" t="s">
        <v>13</v>
      </c>
      <c r="E120" s="105">
        <f>E119</f>
        <v>140082060</v>
      </c>
      <c r="F120" s="104" t="s">
        <v>82</v>
      </c>
      <c r="G120" s="102">
        <f t="shared" si="17"/>
        <v>2246600</v>
      </c>
      <c r="H120" s="102">
        <f>H121</f>
        <v>2246600</v>
      </c>
      <c r="I120" s="102">
        <f>I121</f>
        <v>2246600</v>
      </c>
    </row>
    <row r="121" spans="1:9" ht="14.25" customHeight="1">
      <c r="A121" s="137">
        <v>110</v>
      </c>
      <c r="B121" s="138" t="s">
        <v>88</v>
      </c>
      <c r="C121" s="137">
        <v>805</v>
      </c>
      <c r="D121" s="104" t="s">
        <v>13</v>
      </c>
      <c r="E121" s="105">
        <f>E120</f>
        <v>140082060</v>
      </c>
      <c r="F121" s="104" t="s">
        <v>81</v>
      </c>
      <c r="G121" s="102">
        <v>2246600</v>
      </c>
      <c r="H121" s="102">
        <v>2246600</v>
      </c>
      <c r="I121" s="102">
        <v>2246600</v>
      </c>
    </row>
    <row r="122" spans="1:9" ht="14.25" customHeight="1">
      <c r="A122" s="137">
        <v>111</v>
      </c>
      <c r="B122" s="138" t="s">
        <v>149</v>
      </c>
      <c r="C122" s="137">
        <v>805</v>
      </c>
      <c r="D122" s="104" t="s">
        <v>150</v>
      </c>
      <c r="E122" s="105"/>
      <c r="F122" s="104"/>
      <c r="G122" s="102">
        <f>G123</f>
        <v>4065</v>
      </c>
      <c r="H122" s="102">
        <f>H123</f>
        <v>0</v>
      </c>
      <c r="I122" s="102">
        <f aca="true" t="shared" si="18" ref="H122:I124">I123</f>
        <v>0</v>
      </c>
    </row>
    <row r="123" spans="1:9" ht="14.25" customHeight="1">
      <c r="A123" s="137">
        <v>112</v>
      </c>
      <c r="B123" s="138" t="s">
        <v>151</v>
      </c>
      <c r="C123" s="137">
        <v>805</v>
      </c>
      <c r="D123" s="104" t="s">
        <v>152</v>
      </c>
      <c r="E123" s="105"/>
      <c r="F123" s="104"/>
      <c r="G123" s="102">
        <f>G124</f>
        <v>4065</v>
      </c>
      <c r="H123" s="102">
        <f t="shared" si="18"/>
        <v>0</v>
      </c>
      <c r="I123" s="102">
        <f t="shared" si="18"/>
        <v>0</v>
      </c>
    </row>
    <row r="124" spans="1:9" ht="54" customHeight="1">
      <c r="A124" s="137">
        <v>113</v>
      </c>
      <c r="B124" s="138" t="s">
        <v>153</v>
      </c>
      <c r="C124" s="137">
        <v>805</v>
      </c>
      <c r="D124" s="104" t="s">
        <v>152</v>
      </c>
      <c r="E124" s="105">
        <v>100000000</v>
      </c>
      <c r="F124" s="104"/>
      <c r="G124" s="102">
        <f>G125</f>
        <v>4065</v>
      </c>
      <c r="H124" s="102">
        <f t="shared" si="18"/>
        <v>0</v>
      </c>
      <c r="I124" s="102">
        <f t="shared" si="18"/>
        <v>0</v>
      </c>
    </row>
    <row r="125" spans="1:9" ht="27.75" customHeight="1">
      <c r="A125" s="137">
        <v>114</v>
      </c>
      <c r="B125" s="138" t="s">
        <v>154</v>
      </c>
      <c r="C125" s="137">
        <v>805</v>
      </c>
      <c r="D125" s="104" t="s">
        <v>152</v>
      </c>
      <c r="E125" s="105">
        <v>1400000000</v>
      </c>
      <c r="F125" s="104"/>
      <c r="G125" s="102">
        <f>G126+G130</f>
        <v>4065</v>
      </c>
      <c r="H125" s="102">
        <f>H126+H130</f>
        <v>0</v>
      </c>
      <c r="I125" s="102">
        <f>I126+I130</f>
        <v>0</v>
      </c>
    </row>
    <row r="126" spans="1:9" ht="132" customHeight="1">
      <c r="A126" s="137">
        <v>115</v>
      </c>
      <c r="B126" s="138" t="s">
        <v>305</v>
      </c>
      <c r="C126" s="137">
        <v>805</v>
      </c>
      <c r="D126" s="104" t="s">
        <v>152</v>
      </c>
      <c r="E126" s="105" t="str">
        <f>E127</f>
        <v>01400S5550</v>
      </c>
      <c r="F126" s="104"/>
      <c r="G126" s="102">
        <f aca="true" t="shared" si="19" ref="G126:I127">G127</f>
        <v>0</v>
      </c>
      <c r="H126" s="102">
        <f t="shared" si="19"/>
        <v>0</v>
      </c>
      <c r="I126" s="102">
        <f t="shared" si="19"/>
        <v>0</v>
      </c>
    </row>
    <row r="127" spans="1:9" ht="28.5" customHeight="1">
      <c r="A127" s="137">
        <v>116</v>
      </c>
      <c r="B127" s="138" t="s">
        <v>69</v>
      </c>
      <c r="C127" s="137">
        <v>805</v>
      </c>
      <c r="D127" s="104" t="s">
        <v>152</v>
      </c>
      <c r="E127" s="105" t="str">
        <f>E128</f>
        <v>01400S5550</v>
      </c>
      <c r="F127" s="104" t="s">
        <v>70</v>
      </c>
      <c r="G127" s="102">
        <f t="shared" si="19"/>
        <v>0</v>
      </c>
      <c r="H127" s="102">
        <f t="shared" si="19"/>
        <v>0</v>
      </c>
      <c r="I127" s="102">
        <f t="shared" si="19"/>
        <v>0</v>
      </c>
    </row>
    <row r="128" spans="1:9" ht="40.5" customHeight="1">
      <c r="A128" s="137">
        <v>117</v>
      </c>
      <c r="B128" s="138" t="s">
        <v>71</v>
      </c>
      <c r="C128" s="137">
        <v>805</v>
      </c>
      <c r="D128" s="104" t="s">
        <v>152</v>
      </c>
      <c r="E128" s="105" t="str">
        <f>E129</f>
        <v>01400S5550</v>
      </c>
      <c r="F128" s="104" t="s">
        <v>72</v>
      </c>
      <c r="G128" s="102">
        <v>0</v>
      </c>
      <c r="H128" s="102">
        <v>0</v>
      </c>
      <c r="I128" s="102">
        <v>0</v>
      </c>
    </row>
    <row r="129" spans="1:9" ht="130.5" customHeight="1">
      <c r="A129" s="137">
        <v>118</v>
      </c>
      <c r="B129" s="138" t="s">
        <v>162</v>
      </c>
      <c r="C129" s="137">
        <v>805</v>
      </c>
      <c r="D129" s="104" t="s">
        <v>152</v>
      </c>
      <c r="E129" s="105" t="str">
        <f>E130</f>
        <v>01400S5550</v>
      </c>
      <c r="F129" s="104"/>
      <c r="G129" s="102">
        <f aca="true" t="shared" si="20" ref="G129:I130">G130</f>
        <v>4065</v>
      </c>
      <c r="H129" s="102">
        <f t="shared" si="20"/>
        <v>0</v>
      </c>
      <c r="I129" s="102">
        <f t="shared" si="20"/>
        <v>0</v>
      </c>
    </row>
    <row r="130" spans="1:9" ht="29.25" customHeight="1">
      <c r="A130" s="137">
        <v>119</v>
      </c>
      <c r="B130" s="138" t="s">
        <v>69</v>
      </c>
      <c r="C130" s="137">
        <v>805</v>
      </c>
      <c r="D130" s="104" t="s">
        <v>152</v>
      </c>
      <c r="E130" s="105" t="str">
        <f>E131</f>
        <v>01400S5550</v>
      </c>
      <c r="F130" s="104" t="s">
        <v>70</v>
      </c>
      <c r="G130" s="102">
        <f t="shared" si="20"/>
        <v>4065</v>
      </c>
      <c r="H130" s="102">
        <f t="shared" si="20"/>
        <v>0</v>
      </c>
      <c r="I130" s="102">
        <f t="shared" si="20"/>
        <v>0</v>
      </c>
    </row>
    <row r="131" spans="1:9" ht="39.75" customHeight="1">
      <c r="A131" s="137">
        <v>120</v>
      </c>
      <c r="B131" s="138" t="s">
        <v>71</v>
      </c>
      <c r="C131" s="137">
        <v>805</v>
      </c>
      <c r="D131" s="104" t="s">
        <v>152</v>
      </c>
      <c r="E131" s="105" t="s">
        <v>243</v>
      </c>
      <c r="F131" s="104" t="s">
        <v>72</v>
      </c>
      <c r="G131" s="102">
        <v>4065</v>
      </c>
      <c r="H131" s="102">
        <v>0</v>
      </c>
      <c r="I131" s="102">
        <v>0</v>
      </c>
    </row>
    <row r="132" spans="1:9" ht="205.5" customHeight="1">
      <c r="A132" s="137">
        <v>121</v>
      </c>
      <c r="B132" s="115" t="s">
        <v>301</v>
      </c>
      <c r="C132" s="137">
        <v>805</v>
      </c>
      <c r="D132" s="104" t="s">
        <v>210</v>
      </c>
      <c r="E132" s="105">
        <v>140082110</v>
      </c>
      <c r="F132" s="104" t="s">
        <v>213</v>
      </c>
      <c r="G132" s="102">
        <f aca="true" t="shared" si="21" ref="G132:I133">G133</f>
        <v>72000</v>
      </c>
      <c r="H132" s="102">
        <f t="shared" si="21"/>
        <v>72000</v>
      </c>
      <c r="I132" s="102">
        <f t="shared" si="21"/>
        <v>72000</v>
      </c>
    </row>
    <row r="133" spans="1:9" ht="14.25" customHeight="1">
      <c r="A133" s="137">
        <v>122</v>
      </c>
      <c r="B133" s="116" t="s">
        <v>217</v>
      </c>
      <c r="C133" s="137">
        <v>805</v>
      </c>
      <c r="D133" s="104" t="s">
        <v>210</v>
      </c>
      <c r="E133" s="105">
        <v>140082110</v>
      </c>
      <c r="F133" s="104" t="s">
        <v>82</v>
      </c>
      <c r="G133" s="102">
        <f t="shared" si="21"/>
        <v>72000</v>
      </c>
      <c r="H133" s="102">
        <f t="shared" si="21"/>
        <v>72000</v>
      </c>
      <c r="I133" s="102">
        <f t="shared" si="21"/>
        <v>72000</v>
      </c>
    </row>
    <row r="134" spans="1:9" ht="12.75" customHeight="1">
      <c r="A134" s="137">
        <v>123</v>
      </c>
      <c r="B134" s="116" t="s">
        <v>182</v>
      </c>
      <c r="C134" s="137">
        <v>805</v>
      </c>
      <c r="D134" s="104" t="s">
        <v>210</v>
      </c>
      <c r="E134" s="105">
        <v>140082110</v>
      </c>
      <c r="F134" s="104" t="s">
        <v>81</v>
      </c>
      <c r="G134" s="102">
        <v>72000</v>
      </c>
      <c r="H134" s="102">
        <v>72000</v>
      </c>
      <c r="I134" s="102">
        <v>72000</v>
      </c>
    </row>
    <row r="135" spans="1:9" ht="15" customHeight="1">
      <c r="A135" s="137">
        <v>124</v>
      </c>
      <c r="B135" s="138" t="s">
        <v>78</v>
      </c>
      <c r="C135" s="137">
        <v>805</v>
      </c>
      <c r="D135" s="104" t="s">
        <v>202</v>
      </c>
      <c r="E135" s="105"/>
      <c r="F135" s="104"/>
      <c r="G135" s="102">
        <f aca="true" t="shared" si="22" ref="G135:I139">G136</f>
        <v>190980</v>
      </c>
      <c r="H135" s="102">
        <f t="shared" si="22"/>
        <v>190980</v>
      </c>
      <c r="I135" s="102">
        <f t="shared" si="22"/>
        <v>190980</v>
      </c>
    </row>
    <row r="136" spans="1:9" ht="15" customHeight="1">
      <c r="A136" s="137">
        <v>125</v>
      </c>
      <c r="B136" s="138" t="s">
        <v>79</v>
      </c>
      <c r="C136" s="137">
        <v>805</v>
      </c>
      <c r="D136" s="104" t="s">
        <v>277</v>
      </c>
      <c r="E136" s="105"/>
      <c r="F136" s="104"/>
      <c r="G136" s="102">
        <f t="shared" si="22"/>
        <v>190980</v>
      </c>
      <c r="H136" s="102">
        <f t="shared" si="22"/>
        <v>190980</v>
      </c>
      <c r="I136" s="102">
        <f t="shared" si="22"/>
        <v>190980</v>
      </c>
    </row>
    <row r="137" spans="1:9" ht="27" customHeight="1">
      <c r="A137" s="137">
        <v>126</v>
      </c>
      <c r="B137" s="138" t="s">
        <v>283</v>
      </c>
      <c r="C137" s="137">
        <v>805</v>
      </c>
      <c r="D137" s="104" t="s">
        <v>277</v>
      </c>
      <c r="E137" s="105">
        <v>140000000</v>
      </c>
      <c r="F137" s="104"/>
      <c r="G137" s="102">
        <f t="shared" si="22"/>
        <v>190980</v>
      </c>
      <c r="H137" s="102">
        <f t="shared" si="22"/>
        <v>190980</v>
      </c>
      <c r="I137" s="102">
        <f t="shared" si="22"/>
        <v>190980</v>
      </c>
    </row>
    <row r="138" spans="1:9" ht="114.75" customHeight="1">
      <c r="A138" s="137">
        <v>127</v>
      </c>
      <c r="B138" s="131" t="s">
        <v>278</v>
      </c>
      <c r="C138" s="137">
        <v>805</v>
      </c>
      <c r="D138" s="104" t="s">
        <v>277</v>
      </c>
      <c r="E138" s="105">
        <f>E139</f>
        <v>140080790</v>
      </c>
      <c r="F138" s="104"/>
      <c r="G138" s="102">
        <f t="shared" si="22"/>
        <v>190980</v>
      </c>
      <c r="H138" s="102">
        <f t="shared" si="22"/>
        <v>190980</v>
      </c>
      <c r="I138" s="102">
        <f t="shared" si="22"/>
        <v>190980</v>
      </c>
    </row>
    <row r="139" spans="1:9" ht="30" customHeight="1">
      <c r="A139" s="137">
        <v>128</v>
      </c>
      <c r="B139" s="138" t="s">
        <v>69</v>
      </c>
      <c r="C139" s="137">
        <v>805</v>
      </c>
      <c r="D139" s="104" t="s">
        <v>277</v>
      </c>
      <c r="E139" s="105">
        <f>E140</f>
        <v>140080790</v>
      </c>
      <c r="F139" s="104" t="s">
        <v>70</v>
      </c>
      <c r="G139" s="102">
        <f t="shared" si="22"/>
        <v>190980</v>
      </c>
      <c r="H139" s="102">
        <f t="shared" si="22"/>
        <v>190980</v>
      </c>
      <c r="I139" s="102">
        <f t="shared" si="22"/>
        <v>190980</v>
      </c>
    </row>
    <row r="140" spans="1:9" ht="39.75" customHeight="1">
      <c r="A140" s="137">
        <v>129</v>
      </c>
      <c r="B140" s="138" t="s">
        <v>71</v>
      </c>
      <c r="C140" s="137">
        <v>805</v>
      </c>
      <c r="D140" s="104" t="s">
        <v>277</v>
      </c>
      <c r="E140" s="105">
        <v>140080790</v>
      </c>
      <c r="F140" s="104" t="s">
        <v>72</v>
      </c>
      <c r="G140" s="102">
        <v>190980</v>
      </c>
      <c r="H140" s="102">
        <v>190980</v>
      </c>
      <c r="I140" s="102">
        <v>190980</v>
      </c>
    </row>
    <row r="141" spans="1:9" ht="127.5" customHeight="1">
      <c r="A141" s="137">
        <v>130</v>
      </c>
      <c r="B141" s="115" t="s">
        <v>302</v>
      </c>
      <c r="C141" s="137">
        <v>805</v>
      </c>
      <c r="D141" s="104" t="s">
        <v>199</v>
      </c>
      <c r="E141" s="105">
        <v>8110082090</v>
      </c>
      <c r="F141" s="104" t="s">
        <v>213</v>
      </c>
      <c r="G141" s="102">
        <f aca="true" t="shared" si="23" ref="G141:I142">G142</f>
        <v>26404</v>
      </c>
      <c r="H141" s="102">
        <f t="shared" si="23"/>
        <v>26404</v>
      </c>
      <c r="I141" s="102">
        <f t="shared" si="23"/>
        <v>26404</v>
      </c>
    </row>
    <row r="142" spans="1:9" ht="15" customHeight="1">
      <c r="A142" s="137">
        <v>131</v>
      </c>
      <c r="B142" s="116" t="s">
        <v>217</v>
      </c>
      <c r="C142" s="137">
        <v>805</v>
      </c>
      <c r="D142" s="104" t="s">
        <v>199</v>
      </c>
      <c r="E142" s="105">
        <v>8110082090</v>
      </c>
      <c r="F142" s="104" t="s">
        <v>82</v>
      </c>
      <c r="G142" s="102">
        <f t="shared" si="23"/>
        <v>26404</v>
      </c>
      <c r="H142" s="102">
        <f t="shared" si="23"/>
        <v>26404</v>
      </c>
      <c r="I142" s="102">
        <f t="shared" si="23"/>
        <v>26404</v>
      </c>
    </row>
    <row r="143" spans="1:9" ht="12.75" customHeight="1">
      <c r="A143" s="137">
        <v>132</v>
      </c>
      <c r="B143" s="116" t="s">
        <v>182</v>
      </c>
      <c r="C143" s="137">
        <v>805</v>
      </c>
      <c r="D143" s="104" t="s">
        <v>199</v>
      </c>
      <c r="E143" s="105">
        <v>8110082090</v>
      </c>
      <c r="F143" s="104" t="s">
        <v>81</v>
      </c>
      <c r="G143" s="102">
        <v>26404</v>
      </c>
      <c r="H143" s="102">
        <v>26404</v>
      </c>
      <c r="I143" s="102">
        <v>26404</v>
      </c>
    </row>
    <row r="144" spans="1:9" ht="15" customHeight="1">
      <c r="A144" s="137">
        <v>133</v>
      </c>
      <c r="B144" s="138" t="s">
        <v>25</v>
      </c>
      <c r="C144" s="137"/>
      <c r="D144" s="104"/>
      <c r="E144" s="137"/>
      <c r="F144" s="104"/>
      <c r="G144" s="141">
        <v>0</v>
      </c>
      <c r="H144" s="141">
        <v>264072</v>
      </c>
      <c r="I144" s="141">
        <v>509368</v>
      </c>
    </row>
    <row r="145" spans="1:9" ht="12.75">
      <c r="A145" s="171"/>
      <c r="B145" s="171"/>
      <c r="C145" s="137"/>
      <c r="D145" s="120"/>
      <c r="E145" s="137"/>
      <c r="F145" s="137"/>
      <c r="G145" s="102">
        <f>G13+G48+G57+G73+G89+G111+G122+G132+G135+G141</f>
        <v>10820950</v>
      </c>
      <c r="H145" s="102">
        <f>H13+H48+H57+H73+H89+H111+H122+H132+H135+H141+H144</f>
        <v>10826950</v>
      </c>
      <c r="I145" s="102">
        <f>I13+I48+I57+I73+I89+I111+I122+I132+I135+I141+I144</f>
        <v>10696725</v>
      </c>
    </row>
  </sheetData>
  <sheetProtection/>
  <mergeCells count="16">
    <mergeCell ref="G8:G10"/>
    <mergeCell ref="A6:I6"/>
    <mergeCell ref="A1:I1"/>
    <mergeCell ref="A2:I2"/>
    <mergeCell ref="A3:I3"/>
    <mergeCell ref="A7:I7"/>
    <mergeCell ref="A5:I5"/>
    <mergeCell ref="H8:H10"/>
    <mergeCell ref="I8:I10"/>
    <mergeCell ref="F8:F10"/>
    <mergeCell ref="A145:B145"/>
    <mergeCell ref="A8:A10"/>
    <mergeCell ref="C8:C10"/>
    <mergeCell ref="E8:E10"/>
    <mergeCell ref="D8:D10"/>
    <mergeCell ref="B8:B10"/>
  </mergeCells>
  <printOptions/>
  <pageMargins left="0.7874015748031497" right="0.1968503937007874" top="0.1968503937007874" bottom="0.1968503937007874" header="0.11811023622047245" footer="0.196850393700787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2"/>
  <sheetViews>
    <sheetView tabSelected="1" zoomScalePageLayoutView="0" workbookViewId="0" topLeftCell="A2">
      <selection activeCell="J15" sqref="J15"/>
    </sheetView>
  </sheetViews>
  <sheetFormatPr defaultColWidth="9.00390625" defaultRowHeight="12.75"/>
  <cols>
    <col min="1" max="1" width="4.375" style="4" customWidth="1"/>
    <col min="2" max="2" width="31.25390625" style="4" customWidth="1"/>
    <col min="3" max="3" width="12.75390625" style="4" bestFit="1" customWidth="1"/>
    <col min="4" max="5" width="5.625" style="4" customWidth="1"/>
    <col min="6" max="6" width="12.75390625" style="4" customWidth="1"/>
    <col min="7" max="7" width="12.00390625" style="4" customWidth="1"/>
    <col min="8" max="8" width="11.375" style="4" customWidth="1"/>
    <col min="9" max="9" width="9.00390625" style="0" hidden="1" customWidth="1"/>
  </cols>
  <sheetData>
    <row r="1" spans="1:8" ht="12.75">
      <c r="A1" s="173" t="s">
        <v>296</v>
      </c>
      <c r="B1" s="173"/>
      <c r="C1" s="173"/>
      <c r="D1" s="173"/>
      <c r="E1" s="173"/>
      <c r="F1" s="173"/>
      <c r="G1" s="173"/>
      <c r="H1" s="173"/>
    </row>
    <row r="2" spans="1:9" ht="12.75">
      <c r="A2" s="149" t="s">
        <v>378</v>
      </c>
      <c r="B2" s="149"/>
      <c r="C2" s="149"/>
      <c r="D2" s="149"/>
      <c r="E2" s="149"/>
      <c r="F2" s="149"/>
      <c r="G2" s="149"/>
      <c r="H2" s="149"/>
      <c r="I2" s="149"/>
    </row>
    <row r="3" spans="1:9" ht="12.75">
      <c r="A3" s="149" t="s">
        <v>379</v>
      </c>
      <c r="B3" s="149"/>
      <c r="C3" s="149"/>
      <c r="D3" s="149"/>
      <c r="E3" s="149"/>
      <c r="F3" s="149"/>
      <c r="G3" s="149"/>
      <c r="H3" s="149"/>
      <c r="I3" s="149"/>
    </row>
    <row r="4" ht="12.75">
      <c r="A4" s="5"/>
    </row>
    <row r="5" spans="1:8" ht="33" customHeight="1">
      <c r="A5" s="169" t="s">
        <v>342</v>
      </c>
      <c r="B5" s="169"/>
      <c r="C5" s="169"/>
      <c r="D5" s="169"/>
      <c r="E5" s="169"/>
      <c r="F5" s="169"/>
      <c r="G5" s="169"/>
      <c r="H5" s="169"/>
    </row>
    <row r="6" spans="1:8" ht="28.5" customHeight="1">
      <c r="A6" s="169"/>
      <c r="B6" s="169"/>
      <c r="C6" s="169"/>
      <c r="D6" s="169"/>
      <c r="E6" s="169"/>
      <c r="F6" s="169"/>
      <c r="G6" s="169"/>
      <c r="H6" s="169"/>
    </row>
    <row r="7" spans="1:8" ht="15.75" customHeight="1">
      <c r="A7" s="174" t="s">
        <v>47</v>
      </c>
      <c r="B7" s="174"/>
      <c r="C7" s="174"/>
      <c r="D7" s="174"/>
      <c r="E7" s="174"/>
      <c r="F7" s="174"/>
      <c r="G7" s="174"/>
      <c r="H7" s="174"/>
    </row>
    <row r="8" spans="1:8" ht="12.75" customHeight="1">
      <c r="A8" s="151" t="s">
        <v>164</v>
      </c>
      <c r="B8" s="152" t="s">
        <v>16</v>
      </c>
      <c r="C8" s="151" t="s">
        <v>17</v>
      </c>
      <c r="D8" s="151" t="s">
        <v>18</v>
      </c>
      <c r="E8" s="156" t="s">
        <v>183</v>
      </c>
      <c r="F8" s="152" t="s">
        <v>250</v>
      </c>
      <c r="G8" s="152" t="s">
        <v>251</v>
      </c>
      <c r="H8" s="152" t="s">
        <v>339</v>
      </c>
    </row>
    <row r="9" spans="1:8" ht="12.75" customHeight="1">
      <c r="A9" s="151"/>
      <c r="B9" s="152"/>
      <c r="C9" s="151"/>
      <c r="D9" s="151"/>
      <c r="E9" s="156"/>
      <c r="F9" s="176"/>
      <c r="G9" s="176"/>
      <c r="H9" s="176"/>
    </row>
    <row r="10" spans="1:8" ht="33" customHeight="1">
      <c r="A10" s="151"/>
      <c r="B10" s="152"/>
      <c r="C10" s="151"/>
      <c r="D10" s="151"/>
      <c r="E10" s="156"/>
      <c r="F10" s="176"/>
      <c r="G10" s="176"/>
      <c r="H10" s="176"/>
    </row>
    <row r="11" spans="1:8" ht="12.75">
      <c r="A11" s="23"/>
      <c r="B11" s="23">
        <v>1</v>
      </c>
      <c r="C11" s="23">
        <v>2</v>
      </c>
      <c r="D11" s="23">
        <v>3</v>
      </c>
      <c r="E11" s="23">
        <v>4</v>
      </c>
      <c r="F11" s="23">
        <v>5</v>
      </c>
      <c r="G11" s="23">
        <v>6</v>
      </c>
      <c r="H11" s="23">
        <v>7</v>
      </c>
    </row>
    <row r="12" spans="1:8" ht="66.75" customHeight="1">
      <c r="A12" s="23">
        <v>1</v>
      </c>
      <c r="B12" s="106" t="s">
        <v>145</v>
      </c>
      <c r="C12" s="107">
        <v>100000000</v>
      </c>
      <c r="D12" s="137"/>
      <c r="E12" s="104"/>
      <c r="F12" s="108">
        <f>F13+F53+F73+F87</f>
        <v>2815378</v>
      </c>
      <c r="G12" s="108">
        <f>G13+G53+G73+G87</f>
        <v>2613195</v>
      </c>
      <c r="H12" s="108">
        <f>H13+H53+H73+H87</f>
        <v>2337769</v>
      </c>
    </row>
    <row r="13" spans="1:8" ht="30" customHeight="1">
      <c r="A13" s="23">
        <v>2</v>
      </c>
      <c r="B13" s="40" t="s">
        <v>134</v>
      </c>
      <c r="C13" s="59">
        <v>110000000</v>
      </c>
      <c r="D13" s="137"/>
      <c r="E13" s="104"/>
      <c r="F13" s="92">
        <f>F14</f>
        <v>2341650</v>
      </c>
      <c r="G13" s="92">
        <f>G14</f>
        <v>2069725</v>
      </c>
      <c r="H13" s="92">
        <f>H14</f>
        <v>1765369</v>
      </c>
    </row>
    <row r="14" spans="1:8" ht="102" customHeight="1">
      <c r="A14" s="23">
        <v>3</v>
      </c>
      <c r="B14" s="29" t="s">
        <v>155</v>
      </c>
      <c r="C14" s="59"/>
      <c r="D14" s="137"/>
      <c r="E14" s="104"/>
      <c r="F14" s="92">
        <f>F15+F23+F28+F48+F19+F33+F38+F43</f>
        <v>2341650</v>
      </c>
      <c r="G14" s="92">
        <f>G15+G23+G28+G48+G19</f>
        <v>2069725</v>
      </c>
      <c r="H14" s="92">
        <f>H15+H23+H28+H48+H19</f>
        <v>1765369</v>
      </c>
    </row>
    <row r="15" spans="1:8" ht="78.75" customHeight="1">
      <c r="A15" s="23">
        <v>4</v>
      </c>
      <c r="B15" s="22" t="s">
        <v>33</v>
      </c>
      <c r="C15" s="56">
        <v>110081010</v>
      </c>
      <c r="D15" s="137">
        <v>100</v>
      </c>
      <c r="E15" s="104"/>
      <c r="F15" s="93">
        <f aca="true" t="shared" si="0" ref="F15:H17">F16</f>
        <v>668430</v>
      </c>
      <c r="G15" s="93">
        <f>G16</f>
        <v>668430</v>
      </c>
      <c r="H15" s="93">
        <f t="shared" si="0"/>
        <v>668430</v>
      </c>
    </row>
    <row r="16" spans="1:8" ht="27" customHeight="1">
      <c r="A16" s="23">
        <v>5</v>
      </c>
      <c r="B16" s="22" t="s">
        <v>54</v>
      </c>
      <c r="C16" s="56">
        <v>110081010</v>
      </c>
      <c r="D16" s="137">
        <v>120</v>
      </c>
      <c r="E16" s="104"/>
      <c r="F16" s="93">
        <f t="shared" si="0"/>
        <v>668430</v>
      </c>
      <c r="G16" s="93">
        <f t="shared" si="0"/>
        <v>668430</v>
      </c>
      <c r="H16" s="93">
        <f t="shared" si="0"/>
        <v>668430</v>
      </c>
    </row>
    <row r="17" spans="1:8" ht="16.5" customHeight="1">
      <c r="A17" s="23">
        <v>6</v>
      </c>
      <c r="B17" s="22" t="s">
        <v>184</v>
      </c>
      <c r="C17" s="56">
        <v>110081010</v>
      </c>
      <c r="D17" s="137">
        <v>120</v>
      </c>
      <c r="E17" s="104" t="s">
        <v>7</v>
      </c>
      <c r="F17" s="93">
        <f t="shared" si="0"/>
        <v>668430</v>
      </c>
      <c r="G17" s="93">
        <f t="shared" si="0"/>
        <v>668430</v>
      </c>
      <c r="H17" s="93">
        <f t="shared" si="0"/>
        <v>668430</v>
      </c>
    </row>
    <row r="18" spans="1:8" ht="19.5" customHeight="1">
      <c r="A18" s="23">
        <v>7</v>
      </c>
      <c r="B18" s="22" t="s">
        <v>193</v>
      </c>
      <c r="C18" s="56">
        <v>110081010</v>
      </c>
      <c r="D18" s="137">
        <v>120</v>
      </c>
      <c r="E18" s="104" t="s">
        <v>192</v>
      </c>
      <c r="F18" s="103">
        <f>'прил 4 ведом'!G44</f>
        <v>668430</v>
      </c>
      <c r="G18" s="103">
        <f>'прил 4 ведом'!H44</f>
        <v>668430</v>
      </c>
      <c r="H18" s="103">
        <f>'прил 4 ведом'!I44</f>
        <v>668430</v>
      </c>
    </row>
    <row r="19" spans="1:8" ht="28.5" customHeight="1">
      <c r="A19" s="23">
        <v>8</v>
      </c>
      <c r="B19" s="29" t="s">
        <v>69</v>
      </c>
      <c r="C19" s="56">
        <v>110081010</v>
      </c>
      <c r="D19" s="137">
        <v>200</v>
      </c>
      <c r="E19" s="104"/>
      <c r="F19" s="103">
        <f>F20</f>
        <v>483340</v>
      </c>
      <c r="G19" s="103">
        <f>G20</f>
        <v>1098684</v>
      </c>
      <c r="H19" s="103">
        <f>H20</f>
        <v>743881</v>
      </c>
    </row>
    <row r="20" spans="1:10" ht="45" customHeight="1">
      <c r="A20" s="23">
        <v>9</v>
      </c>
      <c r="B20" s="29" t="s">
        <v>71</v>
      </c>
      <c r="C20" s="56">
        <v>110081010</v>
      </c>
      <c r="D20" s="137">
        <v>240</v>
      </c>
      <c r="E20" s="104"/>
      <c r="F20" s="103">
        <f aca="true" t="shared" si="1" ref="F20:H21">F21</f>
        <v>483340</v>
      </c>
      <c r="G20" s="103">
        <f t="shared" si="1"/>
        <v>1098684</v>
      </c>
      <c r="H20" s="103">
        <f t="shared" si="1"/>
        <v>743881</v>
      </c>
      <c r="I20" s="16"/>
      <c r="J20" s="19"/>
    </row>
    <row r="21" spans="1:10" ht="17.25" customHeight="1">
      <c r="A21" s="23">
        <v>10</v>
      </c>
      <c r="B21" s="22" t="s">
        <v>3</v>
      </c>
      <c r="C21" s="56">
        <v>110081010</v>
      </c>
      <c r="D21" s="137">
        <v>240</v>
      </c>
      <c r="E21" s="104" t="s">
        <v>10</v>
      </c>
      <c r="F21" s="103">
        <f t="shared" si="1"/>
        <v>483340</v>
      </c>
      <c r="G21" s="103">
        <f t="shared" si="1"/>
        <v>1098684</v>
      </c>
      <c r="H21" s="103">
        <f t="shared" si="1"/>
        <v>743881</v>
      </c>
      <c r="J21" s="19"/>
    </row>
    <row r="22" spans="1:10" ht="15" customHeight="1">
      <c r="A22" s="23">
        <v>11</v>
      </c>
      <c r="B22" s="22" t="s">
        <v>4</v>
      </c>
      <c r="C22" s="56">
        <v>110081010</v>
      </c>
      <c r="D22" s="137">
        <v>240</v>
      </c>
      <c r="E22" s="104" t="s">
        <v>11</v>
      </c>
      <c r="F22" s="103">
        <f>'прил 4 ведом'!G95</f>
        <v>483340</v>
      </c>
      <c r="G22" s="103">
        <f>'прил 4 ведом'!H95</f>
        <v>1098684</v>
      </c>
      <c r="H22" s="103">
        <f>'прил 4 ведом'!I95</f>
        <v>743881</v>
      </c>
      <c r="J22" s="19"/>
    </row>
    <row r="23" spans="1:10" ht="116.25" customHeight="1">
      <c r="A23" s="23">
        <v>12</v>
      </c>
      <c r="B23" s="22" t="s">
        <v>303</v>
      </c>
      <c r="C23" s="56">
        <v>110081040</v>
      </c>
      <c r="D23" s="137"/>
      <c r="E23" s="104"/>
      <c r="F23" s="92">
        <f aca="true" t="shared" si="2" ref="F23:H26">F24</f>
        <v>96000</v>
      </c>
      <c r="G23" s="92">
        <f t="shared" si="2"/>
        <v>100500</v>
      </c>
      <c r="H23" s="92">
        <f t="shared" si="2"/>
        <v>104500</v>
      </c>
      <c r="J23" s="19"/>
    </row>
    <row r="24" spans="1:10" ht="30" customHeight="1">
      <c r="A24" s="23">
        <v>13</v>
      </c>
      <c r="B24" s="29" t="s">
        <v>69</v>
      </c>
      <c r="C24" s="56">
        <v>110081040</v>
      </c>
      <c r="D24" s="137">
        <v>200</v>
      </c>
      <c r="E24" s="104"/>
      <c r="F24" s="93">
        <f t="shared" si="2"/>
        <v>96000</v>
      </c>
      <c r="G24" s="93">
        <f t="shared" si="2"/>
        <v>100500</v>
      </c>
      <c r="H24" s="93">
        <f t="shared" si="2"/>
        <v>104500</v>
      </c>
      <c r="J24" s="19"/>
    </row>
    <row r="25" spans="1:10" ht="42.75" customHeight="1">
      <c r="A25" s="23">
        <v>14</v>
      </c>
      <c r="B25" s="29" t="s">
        <v>71</v>
      </c>
      <c r="C25" s="56">
        <v>110081040</v>
      </c>
      <c r="D25" s="137">
        <v>240</v>
      </c>
      <c r="E25" s="104"/>
      <c r="F25" s="93">
        <f t="shared" si="2"/>
        <v>96000</v>
      </c>
      <c r="G25" s="93">
        <f t="shared" si="2"/>
        <v>100500</v>
      </c>
      <c r="H25" s="93">
        <f t="shared" si="2"/>
        <v>104500</v>
      </c>
      <c r="J25" s="19"/>
    </row>
    <row r="26" spans="1:10" ht="17.25" customHeight="1">
      <c r="A26" s="23">
        <v>15</v>
      </c>
      <c r="B26" s="22" t="s">
        <v>3</v>
      </c>
      <c r="C26" s="56">
        <v>110081040</v>
      </c>
      <c r="D26" s="137">
        <v>240</v>
      </c>
      <c r="E26" s="104" t="s">
        <v>10</v>
      </c>
      <c r="F26" s="93">
        <f t="shared" si="2"/>
        <v>96000</v>
      </c>
      <c r="G26" s="93">
        <f t="shared" si="2"/>
        <v>100500</v>
      </c>
      <c r="H26" s="93">
        <f t="shared" si="2"/>
        <v>104500</v>
      </c>
      <c r="J26" s="19"/>
    </row>
    <row r="27" spans="1:10" ht="16.5" customHeight="1">
      <c r="A27" s="23">
        <v>16</v>
      </c>
      <c r="B27" s="22" t="s">
        <v>4</v>
      </c>
      <c r="C27" s="56">
        <v>110081040</v>
      </c>
      <c r="D27" s="137">
        <v>240</v>
      </c>
      <c r="E27" s="104" t="s">
        <v>11</v>
      </c>
      <c r="F27" s="103">
        <f>'прил 4 ведом'!G96</f>
        <v>96000</v>
      </c>
      <c r="G27" s="103">
        <f>'прил 4 ведом'!H96</f>
        <v>100500</v>
      </c>
      <c r="H27" s="103">
        <f>'прил 4 ведом'!I96</f>
        <v>104500</v>
      </c>
      <c r="J27" s="19"/>
    </row>
    <row r="28" spans="1:10" ht="129" customHeight="1">
      <c r="A28" s="23">
        <v>17</v>
      </c>
      <c r="B28" s="22" t="s">
        <v>156</v>
      </c>
      <c r="C28" s="56">
        <v>110081050</v>
      </c>
      <c r="D28" s="137"/>
      <c r="E28" s="104"/>
      <c r="F28" s="92">
        <f aca="true" t="shared" si="3" ref="F28:H43">F29</f>
        <v>108000</v>
      </c>
      <c r="G28" s="92">
        <f t="shared" si="3"/>
        <v>106621</v>
      </c>
      <c r="H28" s="92">
        <f t="shared" si="3"/>
        <v>153068</v>
      </c>
      <c r="J28" s="19"/>
    </row>
    <row r="29" spans="1:10" ht="27.75" customHeight="1">
      <c r="A29" s="23">
        <v>18</v>
      </c>
      <c r="B29" s="29" t="s">
        <v>69</v>
      </c>
      <c r="C29" s="56">
        <v>110081050</v>
      </c>
      <c r="D29" s="137">
        <v>200</v>
      </c>
      <c r="E29" s="104"/>
      <c r="F29" s="93">
        <f t="shared" si="3"/>
        <v>108000</v>
      </c>
      <c r="G29" s="93">
        <f t="shared" si="3"/>
        <v>106621</v>
      </c>
      <c r="H29" s="93">
        <f t="shared" si="3"/>
        <v>153068</v>
      </c>
      <c r="J29" s="19"/>
    </row>
    <row r="30" spans="1:10" ht="46.5" customHeight="1">
      <c r="A30" s="23">
        <v>19</v>
      </c>
      <c r="B30" s="29" t="s">
        <v>71</v>
      </c>
      <c r="C30" s="56">
        <v>110081050</v>
      </c>
      <c r="D30" s="137">
        <v>240</v>
      </c>
      <c r="E30" s="104"/>
      <c r="F30" s="93">
        <f t="shared" si="3"/>
        <v>108000</v>
      </c>
      <c r="G30" s="93">
        <f t="shared" si="3"/>
        <v>106621</v>
      </c>
      <c r="H30" s="93">
        <f t="shared" si="3"/>
        <v>153068</v>
      </c>
      <c r="J30" s="19"/>
    </row>
    <row r="31" spans="1:10" ht="18" customHeight="1">
      <c r="A31" s="23">
        <v>20</v>
      </c>
      <c r="B31" s="22" t="s">
        <v>3</v>
      </c>
      <c r="C31" s="56">
        <v>110081050</v>
      </c>
      <c r="D31" s="137">
        <v>240</v>
      </c>
      <c r="E31" s="104" t="s">
        <v>10</v>
      </c>
      <c r="F31" s="93">
        <f t="shared" si="3"/>
        <v>108000</v>
      </c>
      <c r="G31" s="93">
        <f t="shared" si="3"/>
        <v>106621</v>
      </c>
      <c r="H31" s="93">
        <f t="shared" si="3"/>
        <v>153068</v>
      </c>
      <c r="J31" s="19"/>
    </row>
    <row r="32" spans="1:10" ht="15.75" customHeight="1">
      <c r="A32" s="23">
        <v>21</v>
      </c>
      <c r="B32" s="22" t="s">
        <v>4</v>
      </c>
      <c r="C32" s="56">
        <v>110081050</v>
      </c>
      <c r="D32" s="137">
        <v>240</v>
      </c>
      <c r="E32" s="104" t="s">
        <v>11</v>
      </c>
      <c r="F32" s="103">
        <f>'прил 4 ведом'!G99</f>
        <v>108000</v>
      </c>
      <c r="G32" s="103">
        <f>'прил 4 ведом'!H99</f>
        <v>106621</v>
      </c>
      <c r="H32" s="103">
        <f>'прил 4 ведом'!I99</f>
        <v>153068</v>
      </c>
      <c r="J32" s="19"/>
    </row>
    <row r="33" spans="1:10" ht="192" customHeight="1">
      <c r="A33" s="23">
        <v>22</v>
      </c>
      <c r="B33" s="131" t="s">
        <v>350</v>
      </c>
      <c r="C33" s="56" t="str">
        <f>C34</f>
        <v>1100S6410</v>
      </c>
      <c r="D33" s="137"/>
      <c r="E33" s="104"/>
      <c r="F33" s="92">
        <f t="shared" si="3"/>
        <v>5000</v>
      </c>
      <c r="G33" s="92">
        <f t="shared" si="3"/>
        <v>0</v>
      </c>
      <c r="H33" s="92">
        <f t="shared" si="3"/>
        <v>0</v>
      </c>
      <c r="J33" s="19"/>
    </row>
    <row r="34" spans="1:10" ht="27.75" customHeight="1">
      <c r="A34" s="23">
        <v>23</v>
      </c>
      <c r="B34" s="29" t="s">
        <v>69</v>
      </c>
      <c r="C34" s="56" t="str">
        <f>C35</f>
        <v>1100S6410</v>
      </c>
      <c r="D34" s="137">
        <v>200</v>
      </c>
      <c r="E34" s="104"/>
      <c r="F34" s="93">
        <f t="shared" si="3"/>
        <v>5000</v>
      </c>
      <c r="G34" s="93">
        <f t="shared" si="3"/>
        <v>0</v>
      </c>
      <c r="H34" s="93">
        <f t="shared" si="3"/>
        <v>0</v>
      </c>
      <c r="J34" s="19"/>
    </row>
    <row r="35" spans="1:10" ht="46.5" customHeight="1">
      <c r="A35" s="23">
        <v>24</v>
      </c>
      <c r="B35" s="29" t="s">
        <v>71</v>
      </c>
      <c r="C35" s="56" t="str">
        <f>C36</f>
        <v>1100S6410</v>
      </c>
      <c r="D35" s="137">
        <v>240</v>
      </c>
      <c r="E35" s="104"/>
      <c r="F35" s="93">
        <f t="shared" si="3"/>
        <v>5000</v>
      </c>
      <c r="G35" s="93">
        <f t="shared" si="3"/>
        <v>0</v>
      </c>
      <c r="H35" s="93">
        <f t="shared" si="3"/>
        <v>0</v>
      </c>
      <c r="J35" s="19"/>
    </row>
    <row r="36" spans="1:10" ht="18" customHeight="1">
      <c r="A36" s="23">
        <v>25</v>
      </c>
      <c r="B36" s="22" t="s">
        <v>3</v>
      </c>
      <c r="C36" s="56" t="str">
        <f>C37</f>
        <v>1100S6410</v>
      </c>
      <c r="D36" s="137">
        <v>240</v>
      </c>
      <c r="E36" s="104" t="s">
        <v>10</v>
      </c>
      <c r="F36" s="93">
        <f t="shared" si="3"/>
        <v>5000</v>
      </c>
      <c r="G36" s="93">
        <f t="shared" si="3"/>
        <v>0</v>
      </c>
      <c r="H36" s="93">
        <f t="shared" si="3"/>
        <v>0</v>
      </c>
      <c r="J36" s="19"/>
    </row>
    <row r="37" spans="1:10" ht="15.75" customHeight="1">
      <c r="A37" s="23">
        <v>26</v>
      </c>
      <c r="B37" s="22" t="s">
        <v>4</v>
      </c>
      <c r="C37" s="56" t="s">
        <v>349</v>
      </c>
      <c r="D37" s="137">
        <v>240</v>
      </c>
      <c r="E37" s="104" t="s">
        <v>11</v>
      </c>
      <c r="F37" s="103">
        <f>'прил 4 ведом'!G104</f>
        <v>5000</v>
      </c>
      <c r="G37" s="103">
        <f>'прил 4 ведом'!H104</f>
        <v>0</v>
      </c>
      <c r="H37" s="103">
        <f>'прил 4 ведом'!I104</f>
        <v>0</v>
      </c>
      <c r="J37" s="19"/>
    </row>
    <row r="38" spans="1:10" ht="267" customHeight="1">
      <c r="A38" s="23">
        <v>27</v>
      </c>
      <c r="B38" s="131" t="s">
        <v>351</v>
      </c>
      <c r="C38" s="56" t="str">
        <f>C39</f>
        <v>1100S6410</v>
      </c>
      <c r="D38" s="137"/>
      <c r="E38" s="104"/>
      <c r="F38" s="92">
        <f t="shared" si="3"/>
        <v>385390</v>
      </c>
      <c r="G38" s="92">
        <f t="shared" si="3"/>
        <v>0</v>
      </c>
      <c r="H38" s="92">
        <f t="shared" si="3"/>
        <v>0</v>
      </c>
      <c r="J38" s="19"/>
    </row>
    <row r="39" spans="1:10" ht="27.75" customHeight="1">
      <c r="A39" s="23">
        <v>28</v>
      </c>
      <c r="B39" s="29" t="s">
        <v>69</v>
      </c>
      <c r="C39" s="56" t="str">
        <f>C40</f>
        <v>1100S6410</v>
      </c>
      <c r="D39" s="137">
        <v>200</v>
      </c>
      <c r="E39" s="104"/>
      <c r="F39" s="93">
        <f t="shared" si="3"/>
        <v>385390</v>
      </c>
      <c r="G39" s="93">
        <f t="shared" si="3"/>
        <v>0</v>
      </c>
      <c r="H39" s="93">
        <f t="shared" si="3"/>
        <v>0</v>
      </c>
      <c r="J39" s="19"/>
    </row>
    <row r="40" spans="1:10" ht="46.5" customHeight="1">
      <c r="A40" s="23">
        <v>29</v>
      </c>
      <c r="B40" s="29" t="s">
        <v>71</v>
      </c>
      <c r="C40" s="56" t="str">
        <f>C41</f>
        <v>1100S6410</v>
      </c>
      <c r="D40" s="137">
        <v>240</v>
      </c>
      <c r="E40" s="104"/>
      <c r="F40" s="93">
        <f t="shared" si="3"/>
        <v>385390</v>
      </c>
      <c r="G40" s="93">
        <f t="shared" si="3"/>
        <v>0</v>
      </c>
      <c r="H40" s="93">
        <f t="shared" si="3"/>
        <v>0</v>
      </c>
      <c r="J40" s="19"/>
    </row>
    <row r="41" spans="1:10" ht="18" customHeight="1">
      <c r="A41" s="23">
        <v>30</v>
      </c>
      <c r="B41" s="22" t="s">
        <v>3</v>
      </c>
      <c r="C41" s="56" t="str">
        <f>C42</f>
        <v>1100S6410</v>
      </c>
      <c r="D41" s="137">
        <v>240</v>
      </c>
      <c r="E41" s="104" t="s">
        <v>10</v>
      </c>
      <c r="F41" s="93">
        <f t="shared" si="3"/>
        <v>385390</v>
      </c>
      <c r="G41" s="93">
        <f t="shared" si="3"/>
        <v>0</v>
      </c>
      <c r="H41" s="93">
        <f t="shared" si="3"/>
        <v>0</v>
      </c>
      <c r="J41" s="19"/>
    </row>
    <row r="42" spans="1:10" ht="15.75" customHeight="1">
      <c r="A42" s="23">
        <v>31</v>
      </c>
      <c r="B42" s="22" t="s">
        <v>4</v>
      </c>
      <c r="C42" s="56" t="s">
        <v>349</v>
      </c>
      <c r="D42" s="137">
        <v>240</v>
      </c>
      <c r="E42" s="104" t="s">
        <v>11</v>
      </c>
      <c r="F42" s="103">
        <f>'прил 4 ведом'!G109</f>
        <v>385390</v>
      </c>
      <c r="G42" s="103">
        <f>'прил 4 ведом'!H109</f>
        <v>0</v>
      </c>
      <c r="H42" s="103">
        <f>'прил 4 ведом'!I109</f>
        <v>0</v>
      </c>
      <c r="J42" s="19"/>
    </row>
    <row r="43" spans="1:10" ht="159" customHeight="1">
      <c r="A43" s="23">
        <v>32</v>
      </c>
      <c r="B43" s="131" t="s">
        <v>348</v>
      </c>
      <c r="C43" s="56" t="str">
        <f>C44</f>
        <v>1100S6410</v>
      </c>
      <c r="D43" s="137"/>
      <c r="E43" s="104"/>
      <c r="F43" s="92">
        <f t="shared" si="3"/>
        <v>500000</v>
      </c>
      <c r="G43" s="92">
        <f t="shared" si="3"/>
        <v>0</v>
      </c>
      <c r="H43" s="92">
        <f t="shared" si="3"/>
        <v>0</v>
      </c>
      <c r="J43" s="19"/>
    </row>
    <row r="44" spans="1:10" ht="27.75" customHeight="1">
      <c r="A44" s="23">
        <v>33</v>
      </c>
      <c r="B44" s="29" t="s">
        <v>69</v>
      </c>
      <c r="C44" s="56" t="str">
        <f>C45</f>
        <v>1100S6410</v>
      </c>
      <c r="D44" s="137">
        <v>200</v>
      </c>
      <c r="E44" s="104"/>
      <c r="F44" s="93">
        <f aca="true" t="shared" si="4" ref="F44:H46">F45</f>
        <v>500000</v>
      </c>
      <c r="G44" s="93">
        <f t="shared" si="4"/>
        <v>0</v>
      </c>
      <c r="H44" s="93">
        <f t="shared" si="4"/>
        <v>0</v>
      </c>
      <c r="J44" s="19"/>
    </row>
    <row r="45" spans="1:10" ht="46.5" customHeight="1">
      <c r="A45" s="23">
        <v>34</v>
      </c>
      <c r="B45" s="29" t="s">
        <v>71</v>
      </c>
      <c r="C45" s="56" t="str">
        <f>C46</f>
        <v>1100S6410</v>
      </c>
      <c r="D45" s="137">
        <v>240</v>
      </c>
      <c r="E45" s="104"/>
      <c r="F45" s="93">
        <f t="shared" si="4"/>
        <v>500000</v>
      </c>
      <c r="G45" s="93">
        <f t="shared" si="4"/>
        <v>0</v>
      </c>
      <c r="H45" s="93">
        <f t="shared" si="4"/>
        <v>0</v>
      </c>
      <c r="J45" s="19"/>
    </row>
    <row r="46" spans="1:10" ht="18" customHeight="1">
      <c r="A46" s="23">
        <v>35</v>
      </c>
      <c r="B46" s="22" t="s">
        <v>3</v>
      </c>
      <c r="C46" s="56" t="str">
        <f>C47</f>
        <v>1100S6410</v>
      </c>
      <c r="D46" s="137">
        <v>240</v>
      </c>
      <c r="E46" s="104" t="s">
        <v>10</v>
      </c>
      <c r="F46" s="93">
        <f t="shared" si="4"/>
        <v>500000</v>
      </c>
      <c r="G46" s="93">
        <f t="shared" si="4"/>
        <v>0</v>
      </c>
      <c r="H46" s="93">
        <f t="shared" si="4"/>
        <v>0</v>
      </c>
      <c r="J46" s="19"/>
    </row>
    <row r="47" spans="1:10" ht="15.75" customHeight="1">
      <c r="A47" s="23">
        <v>36</v>
      </c>
      <c r="B47" s="22" t="s">
        <v>4</v>
      </c>
      <c r="C47" s="56" t="s">
        <v>349</v>
      </c>
      <c r="D47" s="137">
        <v>240</v>
      </c>
      <c r="E47" s="104" t="s">
        <v>11</v>
      </c>
      <c r="F47" s="103">
        <v>500000</v>
      </c>
      <c r="G47" s="103">
        <f>'прил 4 ведом'!H114</f>
        <v>0</v>
      </c>
      <c r="H47" s="103">
        <f>'прил 4 ведом'!I114</f>
        <v>0</v>
      </c>
      <c r="J47" s="19"/>
    </row>
    <row r="48" spans="1:10" ht="116.25" customHeight="1">
      <c r="A48" s="23">
        <v>37</v>
      </c>
      <c r="B48" s="22" t="s">
        <v>157</v>
      </c>
      <c r="C48" s="56">
        <v>110081060</v>
      </c>
      <c r="D48" s="137"/>
      <c r="E48" s="104"/>
      <c r="F48" s="92">
        <f aca="true" t="shared" si="5" ref="F48:H51">F49</f>
        <v>95490</v>
      </c>
      <c r="G48" s="92">
        <f t="shared" si="5"/>
        <v>95490</v>
      </c>
      <c r="H48" s="92">
        <f t="shared" si="5"/>
        <v>95490</v>
      </c>
      <c r="J48" s="19"/>
    </row>
    <row r="49" spans="1:10" ht="79.5" customHeight="1">
      <c r="A49" s="23">
        <v>38</v>
      </c>
      <c r="B49" s="22" t="s">
        <v>33</v>
      </c>
      <c r="C49" s="56">
        <v>110081060</v>
      </c>
      <c r="D49" s="137">
        <v>100</v>
      </c>
      <c r="E49" s="104"/>
      <c r="F49" s="93">
        <f t="shared" si="5"/>
        <v>95490</v>
      </c>
      <c r="G49" s="93">
        <f t="shared" si="5"/>
        <v>95490</v>
      </c>
      <c r="H49" s="93">
        <f t="shared" si="5"/>
        <v>95490</v>
      </c>
      <c r="J49" s="19"/>
    </row>
    <row r="50" spans="1:10" ht="15.75" customHeight="1">
      <c r="A50" s="23">
        <v>39</v>
      </c>
      <c r="B50" s="22" t="s">
        <v>54</v>
      </c>
      <c r="C50" s="56">
        <v>110081060</v>
      </c>
      <c r="D50" s="137">
        <v>120</v>
      </c>
      <c r="E50" s="104"/>
      <c r="F50" s="93">
        <f t="shared" si="5"/>
        <v>95490</v>
      </c>
      <c r="G50" s="93">
        <f t="shared" si="5"/>
        <v>95490</v>
      </c>
      <c r="H50" s="93">
        <f t="shared" si="5"/>
        <v>95490</v>
      </c>
      <c r="J50" s="19"/>
    </row>
    <row r="51" spans="1:10" ht="15.75" customHeight="1">
      <c r="A51" s="23">
        <v>40</v>
      </c>
      <c r="B51" s="22" t="s">
        <v>184</v>
      </c>
      <c r="C51" s="56">
        <v>110081060</v>
      </c>
      <c r="D51" s="137">
        <v>120</v>
      </c>
      <c r="E51" s="104" t="s">
        <v>7</v>
      </c>
      <c r="F51" s="93">
        <f t="shared" si="5"/>
        <v>95490</v>
      </c>
      <c r="G51" s="93">
        <f t="shared" si="5"/>
        <v>95490</v>
      </c>
      <c r="H51" s="93">
        <f t="shared" si="5"/>
        <v>95490</v>
      </c>
      <c r="J51" s="19"/>
    </row>
    <row r="52" spans="1:10" ht="15.75" customHeight="1">
      <c r="A52" s="23">
        <v>41</v>
      </c>
      <c r="B52" s="22" t="s">
        <v>193</v>
      </c>
      <c r="C52" s="56">
        <v>110081060</v>
      </c>
      <c r="D52" s="137">
        <v>120</v>
      </c>
      <c r="E52" s="104" t="s">
        <v>192</v>
      </c>
      <c r="F52" s="103">
        <f>'прил 4 ведом'!G47</f>
        <v>95490</v>
      </c>
      <c r="G52" s="103">
        <f>'прил 4 ведом'!H47</f>
        <v>95490</v>
      </c>
      <c r="H52" s="103">
        <f>'прил 4 ведом'!I47</f>
        <v>95490</v>
      </c>
      <c r="J52" s="19"/>
    </row>
    <row r="53" spans="1:10" ht="41.25" customHeight="1">
      <c r="A53" s="23">
        <v>42</v>
      </c>
      <c r="B53" s="106" t="s">
        <v>135</v>
      </c>
      <c r="C53" s="107">
        <v>120000000</v>
      </c>
      <c r="D53" s="137"/>
      <c r="E53" s="104"/>
      <c r="F53" s="108">
        <f>F59+F64+F67+F70</f>
        <v>357342</v>
      </c>
      <c r="G53" s="108">
        <f>G59+G64</f>
        <v>372000</v>
      </c>
      <c r="H53" s="108">
        <f>H59+H64</f>
        <v>394000</v>
      </c>
      <c r="J53" s="19"/>
    </row>
    <row r="54" spans="1:10" ht="156.75" customHeight="1" hidden="1">
      <c r="A54" s="23">
        <v>43</v>
      </c>
      <c r="B54" s="135" t="s">
        <v>218</v>
      </c>
      <c r="C54" s="57">
        <v>120073930</v>
      </c>
      <c r="D54" s="137"/>
      <c r="E54" s="104"/>
      <c r="F54" s="93">
        <f aca="true" t="shared" si="6" ref="F54:H57">F55</f>
        <v>0</v>
      </c>
      <c r="G54" s="93">
        <f t="shared" si="6"/>
        <v>0</v>
      </c>
      <c r="H54" s="93">
        <f t="shared" si="6"/>
        <v>0</v>
      </c>
      <c r="J54" s="19"/>
    </row>
    <row r="55" spans="1:10" ht="39" customHeight="1" hidden="1">
      <c r="A55" s="23">
        <v>44</v>
      </c>
      <c r="B55" s="88" t="s">
        <v>219</v>
      </c>
      <c r="C55" s="57">
        <v>120073930</v>
      </c>
      <c r="D55" s="137"/>
      <c r="E55" s="104"/>
      <c r="F55" s="93">
        <f t="shared" si="6"/>
        <v>0</v>
      </c>
      <c r="G55" s="93">
        <f t="shared" si="6"/>
        <v>0</v>
      </c>
      <c r="H55" s="93">
        <f t="shared" si="6"/>
        <v>0</v>
      </c>
      <c r="J55" s="19"/>
    </row>
    <row r="56" spans="1:10" ht="39" customHeight="1" hidden="1">
      <c r="A56" s="23">
        <v>45</v>
      </c>
      <c r="B56" s="88" t="s">
        <v>220</v>
      </c>
      <c r="C56" s="57">
        <v>120073930</v>
      </c>
      <c r="D56" s="137"/>
      <c r="E56" s="104"/>
      <c r="F56" s="93">
        <f t="shared" si="6"/>
        <v>0</v>
      </c>
      <c r="G56" s="93">
        <f t="shared" si="6"/>
        <v>0</v>
      </c>
      <c r="H56" s="93">
        <f t="shared" si="6"/>
        <v>0</v>
      </c>
      <c r="J56" s="19"/>
    </row>
    <row r="57" spans="1:10" ht="20.25" customHeight="1" hidden="1">
      <c r="A57" s="23">
        <v>46</v>
      </c>
      <c r="B57" s="22" t="s">
        <v>74</v>
      </c>
      <c r="C57" s="57">
        <v>120073930</v>
      </c>
      <c r="D57" s="137">
        <v>240</v>
      </c>
      <c r="E57" s="104" t="s">
        <v>76</v>
      </c>
      <c r="F57" s="93">
        <f t="shared" si="6"/>
        <v>0</v>
      </c>
      <c r="G57" s="93">
        <f t="shared" si="6"/>
        <v>0</v>
      </c>
      <c r="H57" s="93">
        <f t="shared" si="6"/>
        <v>0</v>
      </c>
      <c r="J57" s="19"/>
    </row>
    <row r="58" spans="1:10" ht="18" customHeight="1" hidden="1">
      <c r="A58" s="23">
        <v>47</v>
      </c>
      <c r="B58" s="22" t="s">
        <v>63</v>
      </c>
      <c r="C58" s="57">
        <v>120073930</v>
      </c>
      <c r="D58" s="137">
        <v>240</v>
      </c>
      <c r="E58" s="104" t="s">
        <v>77</v>
      </c>
      <c r="F58" s="111">
        <v>0</v>
      </c>
      <c r="G58" s="111">
        <v>0</v>
      </c>
      <c r="H58" s="111">
        <v>0</v>
      </c>
      <c r="J58" s="19"/>
    </row>
    <row r="59" spans="1:10" ht="154.5" customHeight="1">
      <c r="A59" s="23">
        <v>48</v>
      </c>
      <c r="B59" s="22" t="s">
        <v>136</v>
      </c>
      <c r="C59" s="56">
        <v>120081090</v>
      </c>
      <c r="D59" s="137"/>
      <c r="E59" s="104" t="s">
        <v>77</v>
      </c>
      <c r="F59" s="93">
        <f aca="true" t="shared" si="7" ref="F59:H62">F60</f>
        <v>351700</v>
      </c>
      <c r="G59" s="93">
        <f t="shared" si="7"/>
        <v>372000</v>
      </c>
      <c r="H59" s="93">
        <f t="shared" si="7"/>
        <v>394000</v>
      </c>
      <c r="J59" s="19"/>
    </row>
    <row r="60" spans="1:10" ht="33" customHeight="1">
      <c r="A60" s="23">
        <v>49</v>
      </c>
      <c r="B60" s="29" t="s">
        <v>69</v>
      </c>
      <c r="C60" s="56">
        <v>120081090</v>
      </c>
      <c r="D60" s="137">
        <v>200</v>
      </c>
      <c r="E60" s="104" t="s">
        <v>77</v>
      </c>
      <c r="F60" s="93">
        <f t="shared" si="7"/>
        <v>351700</v>
      </c>
      <c r="G60" s="93">
        <f t="shared" si="7"/>
        <v>372000</v>
      </c>
      <c r="H60" s="93">
        <f t="shared" si="7"/>
        <v>394000</v>
      </c>
      <c r="J60" s="19"/>
    </row>
    <row r="61" spans="1:10" ht="41.25" customHeight="1">
      <c r="A61" s="23">
        <v>50</v>
      </c>
      <c r="B61" s="29" t="s">
        <v>71</v>
      </c>
      <c r="C61" s="56">
        <v>120081090</v>
      </c>
      <c r="D61" s="137">
        <v>240</v>
      </c>
      <c r="E61" s="104"/>
      <c r="F61" s="93">
        <f t="shared" si="7"/>
        <v>351700</v>
      </c>
      <c r="G61" s="93">
        <f t="shared" si="7"/>
        <v>372000</v>
      </c>
      <c r="H61" s="93">
        <f t="shared" si="7"/>
        <v>394000</v>
      </c>
      <c r="J61" s="19"/>
    </row>
    <row r="62" spans="1:10" ht="15.75" customHeight="1">
      <c r="A62" s="23">
        <v>51</v>
      </c>
      <c r="B62" s="22" t="s">
        <v>74</v>
      </c>
      <c r="C62" s="56">
        <v>120081090</v>
      </c>
      <c r="D62" s="137">
        <v>240</v>
      </c>
      <c r="E62" s="104" t="s">
        <v>76</v>
      </c>
      <c r="F62" s="93">
        <f t="shared" si="7"/>
        <v>351700</v>
      </c>
      <c r="G62" s="93">
        <f t="shared" si="7"/>
        <v>372000</v>
      </c>
      <c r="H62" s="93">
        <f t="shared" si="7"/>
        <v>394000</v>
      </c>
      <c r="J62" s="19"/>
    </row>
    <row r="63" spans="1:10" ht="15.75" customHeight="1">
      <c r="A63" s="23">
        <v>52</v>
      </c>
      <c r="B63" s="22" t="s">
        <v>63</v>
      </c>
      <c r="C63" s="56">
        <v>120081090</v>
      </c>
      <c r="D63" s="137">
        <v>240</v>
      </c>
      <c r="E63" s="104" t="s">
        <v>77</v>
      </c>
      <c r="F63" s="103">
        <f>'прил 4 ведом'!G79</f>
        <v>351700</v>
      </c>
      <c r="G63" s="103">
        <f>'прил 4 ведом'!H79</f>
        <v>372000</v>
      </c>
      <c r="H63" s="103">
        <f>'прил 4 ведом'!I79</f>
        <v>394000</v>
      </c>
      <c r="J63" s="19"/>
    </row>
    <row r="64" spans="1:10" ht="132.75" customHeight="1">
      <c r="A64" s="23">
        <v>53</v>
      </c>
      <c r="B64" s="72" t="s">
        <v>102</v>
      </c>
      <c r="C64" s="57">
        <v>120082120</v>
      </c>
      <c r="D64" s="137"/>
      <c r="E64" s="104"/>
      <c r="F64" s="93">
        <f>F65</f>
        <v>0</v>
      </c>
      <c r="G64" s="93">
        <v>0</v>
      </c>
      <c r="H64" s="93">
        <v>0</v>
      </c>
      <c r="J64" s="19"/>
    </row>
    <row r="65" spans="1:10" ht="28.5" customHeight="1">
      <c r="A65" s="23">
        <v>54</v>
      </c>
      <c r="B65" s="29" t="s">
        <v>69</v>
      </c>
      <c r="C65" s="57">
        <v>120082120</v>
      </c>
      <c r="D65" s="137">
        <v>200</v>
      </c>
      <c r="E65" s="104"/>
      <c r="F65" s="93">
        <f>F66</f>
        <v>0</v>
      </c>
      <c r="G65" s="93">
        <f>G66</f>
        <v>0</v>
      </c>
      <c r="H65" s="93">
        <f>H66</f>
        <v>0</v>
      </c>
      <c r="J65" s="19"/>
    </row>
    <row r="66" spans="1:10" ht="41.25" customHeight="1">
      <c r="A66" s="23">
        <v>55</v>
      </c>
      <c r="B66" s="29" t="s">
        <v>71</v>
      </c>
      <c r="C66" s="57">
        <v>120082120</v>
      </c>
      <c r="D66" s="137">
        <v>240</v>
      </c>
      <c r="E66" s="104"/>
      <c r="F66" s="103">
        <f>'прил 4 ведом'!G82</f>
        <v>0</v>
      </c>
      <c r="G66" s="103">
        <f>'прил 4 ведом'!H82</f>
        <v>0</v>
      </c>
      <c r="H66" s="103">
        <f>'прил 4 ведом'!I82</f>
        <v>0</v>
      </c>
      <c r="J66" s="19"/>
    </row>
    <row r="67" spans="1:10" ht="132.75" customHeight="1">
      <c r="A67" s="23">
        <v>56</v>
      </c>
      <c r="B67" s="142" t="s">
        <v>344</v>
      </c>
      <c r="C67" s="57" t="str">
        <f>C68</f>
        <v>1200S5080</v>
      </c>
      <c r="D67" s="137"/>
      <c r="E67" s="104"/>
      <c r="F67" s="93">
        <f>F68</f>
        <v>2421</v>
      </c>
      <c r="G67" s="93">
        <v>0</v>
      </c>
      <c r="H67" s="93">
        <v>0</v>
      </c>
      <c r="J67" s="19"/>
    </row>
    <row r="68" spans="1:10" ht="28.5" customHeight="1">
      <c r="A68" s="23">
        <v>57</v>
      </c>
      <c r="B68" s="29" t="s">
        <v>69</v>
      </c>
      <c r="C68" s="57" t="str">
        <f>C69</f>
        <v>1200S5080</v>
      </c>
      <c r="D68" s="137">
        <v>200</v>
      </c>
      <c r="E68" s="104"/>
      <c r="F68" s="93">
        <f>F69</f>
        <v>2421</v>
      </c>
      <c r="G68" s="93">
        <f>G69</f>
        <v>0</v>
      </c>
      <c r="H68" s="93">
        <f>H69</f>
        <v>0</v>
      </c>
      <c r="J68" s="19"/>
    </row>
    <row r="69" spans="1:10" ht="41.25" customHeight="1">
      <c r="A69" s="23">
        <v>58</v>
      </c>
      <c r="B69" s="29" t="s">
        <v>71</v>
      </c>
      <c r="C69" s="57" t="s">
        <v>354</v>
      </c>
      <c r="D69" s="137">
        <v>240</v>
      </c>
      <c r="E69" s="104"/>
      <c r="F69" s="103">
        <f>'прил 4 ведом'!G85</f>
        <v>2421</v>
      </c>
      <c r="G69" s="103">
        <f>'прил 4 ведом'!H85</f>
        <v>0</v>
      </c>
      <c r="H69" s="103">
        <f>'прил 4 ведом'!I85</f>
        <v>0</v>
      </c>
      <c r="J69" s="19"/>
    </row>
    <row r="70" spans="1:10" ht="132.75" customHeight="1">
      <c r="A70" s="23">
        <v>59</v>
      </c>
      <c r="B70" s="142" t="s">
        <v>346</v>
      </c>
      <c r="C70" s="57" t="str">
        <f>C71</f>
        <v>1200S3950</v>
      </c>
      <c r="D70" s="137"/>
      <c r="E70" s="104"/>
      <c r="F70" s="93">
        <f>F71</f>
        <v>3221</v>
      </c>
      <c r="G70" s="93">
        <v>0</v>
      </c>
      <c r="H70" s="93">
        <v>0</v>
      </c>
      <c r="J70" s="19"/>
    </row>
    <row r="71" spans="1:10" ht="28.5" customHeight="1">
      <c r="A71" s="23">
        <v>60</v>
      </c>
      <c r="B71" s="29" t="s">
        <v>69</v>
      </c>
      <c r="C71" s="57" t="str">
        <f>C72</f>
        <v>1200S3950</v>
      </c>
      <c r="D71" s="137">
        <v>200</v>
      </c>
      <c r="E71" s="104"/>
      <c r="F71" s="93">
        <f>F72</f>
        <v>3221</v>
      </c>
      <c r="G71" s="93">
        <f>G72</f>
        <v>0</v>
      </c>
      <c r="H71" s="93">
        <f>H72</f>
        <v>0</v>
      </c>
      <c r="J71" s="19"/>
    </row>
    <row r="72" spans="1:10" ht="41.25" customHeight="1">
      <c r="A72" s="23">
        <v>61</v>
      </c>
      <c r="B72" s="29" t="s">
        <v>71</v>
      </c>
      <c r="C72" s="57" t="s">
        <v>353</v>
      </c>
      <c r="D72" s="137">
        <v>240</v>
      </c>
      <c r="E72" s="104"/>
      <c r="F72" s="103">
        <f>'прил 4 ведом'!G88</f>
        <v>3221</v>
      </c>
      <c r="G72" s="103">
        <f>'прил 4 ведом'!H88</f>
        <v>0</v>
      </c>
      <c r="H72" s="103">
        <f>'прил 4 ведом'!I88</f>
        <v>0</v>
      </c>
      <c r="J72" s="19"/>
    </row>
    <row r="73" spans="1:10" ht="40.5" customHeight="1">
      <c r="A73" s="23">
        <v>62</v>
      </c>
      <c r="B73" s="106" t="s">
        <v>34</v>
      </c>
      <c r="C73" s="107">
        <v>130000000</v>
      </c>
      <c r="D73" s="104"/>
      <c r="E73" s="104"/>
      <c r="F73" s="108">
        <f aca="true" t="shared" si="8" ref="F73:H75">F74</f>
        <v>112321</v>
      </c>
      <c r="G73" s="108">
        <f t="shared" si="8"/>
        <v>171470</v>
      </c>
      <c r="H73" s="108">
        <f t="shared" si="8"/>
        <v>178400</v>
      </c>
      <c r="J73" s="19"/>
    </row>
    <row r="74" spans="1:10" ht="126.75" customHeight="1">
      <c r="A74" s="23">
        <v>63</v>
      </c>
      <c r="B74" s="22" t="s">
        <v>139</v>
      </c>
      <c r="C74" s="56">
        <v>130082020</v>
      </c>
      <c r="D74" s="104"/>
      <c r="E74" s="104"/>
      <c r="F74" s="94">
        <f t="shared" si="8"/>
        <v>112321</v>
      </c>
      <c r="G74" s="94">
        <f t="shared" si="8"/>
        <v>171470</v>
      </c>
      <c r="H74" s="94">
        <f t="shared" si="8"/>
        <v>178400</v>
      </c>
      <c r="J74" s="19"/>
    </row>
    <row r="75" spans="1:10" ht="30" customHeight="1">
      <c r="A75" s="23">
        <v>64</v>
      </c>
      <c r="B75" s="29" t="s">
        <v>69</v>
      </c>
      <c r="C75" s="57">
        <v>130082020</v>
      </c>
      <c r="D75" s="104" t="s">
        <v>70</v>
      </c>
      <c r="E75" s="104"/>
      <c r="F75" s="93">
        <f t="shared" si="8"/>
        <v>112321</v>
      </c>
      <c r="G75" s="93">
        <f t="shared" si="8"/>
        <v>171470</v>
      </c>
      <c r="H75" s="93">
        <f t="shared" si="8"/>
        <v>178400</v>
      </c>
      <c r="J75" s="19"/>
    </row>
    <row r="76" spans="1:10" ht="42.75" customHeight="1">
      <c r="A76" s="23">
        <v>65</v>
      </c>
      <c r="B76" s="29" t="s">
        <v>71</v>
      </c>
      <c r="C76" s="57">
        <v>130082020</v>
      </c>
      <c r="D76" s="104" t="s">
        <v>72</v>
      </c>
      <c r="E76" s="104"/>
      <c r="F76" s="93">
        <f>F77</f>
        <v>112321</v>
      </c>
      <c r="G76" s="93">
        <f>G77</f>
        <v>171470</v>
      </c>
      <c r="H76" s="93">
        <f>H77</f>
        <v>178400</v>
      </c>
      <c r="J76" s="19"/>
    </row>
    <row r="77" spans="1:10" ht="30" customHeight="1">
      <c r="A77" s="23">
        <v>66</v>
      </c>
      <c r="B77" s="22" t="s">
        <v>198</v>
      </c>
      <c r="C77" s="56"/>
      <c r="D77" s="137"/>
      <c r="E77" s="104" t="s">
        <v>1</v>
      </c>
      <c r="F77" s="93">
        <f>F78+F81+F84</f>
        <v>112321</v>
      </c>
      <c r="G77" s="93">
        <f>G78+G81+G84</f>
        <v>171470</v>
      </c>
      <c r="H77" s="93">
        <f>H78+H81+H84</f>
        <v>178400</v>
      </c>
      <c r="J77" s="19"/>
    </row>
    <row r="78" spans="1:10" ht="129.75" customHeight="1">
      <c r="A78" s="23">
        <v>67</v>
      </c>
      <c r="B78" s="22" t="s">
        <v>140</v>
      </c>
      <c r="C78" s="57" t="s">
        <v>242</v>
      </c>
      <c r="D78" s="137"/>
      <c r="E78" s="104" t="s">
        <v>240</v>
      </c>
      <c r="F78" s="93">
        <f aca="true" t="shared" si="9" ref="F78:H79">F79</f>
        <v>0</v>
      </c>
      <c r="G78" s="93">
        <f t="shared" si="9"/>
        <v>0</v>
      </c>
      <c r="H78" s="93">
        <f t="shared" si="9"/>
        <v>0</v>
      </c>
      <c r="J78" s="19"/>
    </row>
    <row r="79" spans="1:10" ht="27.75" customHeight="1">
      <c r="A79" s="23">
        <v>68</v>
      </c>
      <c r="B79" s="29" t="s">
        <v>69</v>
      </c>
      <c r="C79" s="57" t="s">
        <v>242</v>
      </c>
      <c r="D79" s="137">
        <v>200</v>
      </c>
      <c r="E79" s="104" t="s">
        <v>240</v>
      </c>
      <c r="F79" s="93">
        <f t="shared" si="9"/>
        <v>0</v>
      </c>
      <c r="G79" s="93">
        <f t="shared" si="9"/>
        <v>0</v>
      </c>
      <c r="H79" s="93">
        <f t="shared" si="9"/>
        <v>0</v>
      </c>
      <c r="J79" s="19"/>
    </row>
    <row r="80" spans="1:10" ht="41.25" customHeight="1">
      <c r="A80" s="23">
        <v>69</v>
      </c>
      <c r="B80" s="29" t="s">
        <v>71</v>
      </c>
      <c r="C80" s="57" t="s">
        <v>242</v>
      </c>
      <c r="D80" s="137">
        <v>240</v>
      </c>
      <c r="E80" s="104" t="s">
        <v>240</v>
      </c>
      <c r="F80" s="93">
        <f>'прил 4 ведом'!G63</f>
        <v>0</v>
      </c>
      <c r="G80" s="93">
        <f>'прил 4 ведом'!H63</f>
        <v>0</v>
      </c>
      <c r="H80" s="93">
        <f>'прил 4 ведом'!I63</f>
        <v>0</v>
      </c>
      <c r="J80" s="19"/>
    </row>
    <row r="81" spans="1:10" ht="130.5" customHeight="1">
      <c r="A81" s="23">
        <v>70</v>
      </c>
      <c r="B81" s="22" t="s">
        <v>241</v>
      </c>
      <c r="C81" s="57" t="s">
        <v>242</v>
      </c>
      <c r="D81" s="137"/>
      <c r="E81" s="104" t="s">
        <v>240</v>
      </c>
      <c r="F81" s="93">
        <f aca="true" t="shared" si="10" ref="F81:H82">F82</f>
        <v>12321</v>
      </c>
      <c r="G81" s="93">
        <f t="shared" si="10"/>
        <v>5542</v>
      </c>
      <c r="H81" s="93">
        <f t="shared" si="10"/>
        <v>5542</v>
      </c>
      <c r="J81" s="19"/>
    </row>
    <row r="82" spans="1:10" ht="28.5" customHeight="1">
      <c r="A82" s="23">
        <v>71</v>
      </c>
      <c r="B82" s="29" t="s">
        <v>69</v>
      </c>
      <c r="C82" s="57" t="s">
        <v>242</v>
      </c>
      <c r="D82" s="137">
        <v>200</v>
      </c>
      <c r="E82" s="104" t="s">
        <v>240</v>
      </c>
      <c r="F82" s="93">
        <f t="shared" si="10"/>
        <v>12321</v>
      </c>
      <c r="G82" s="93">
        <f t="shared" si="10"/>
        <v>5542</v>
      </c>
      <c r="H82" s="93">
        <f t="shared" si="10"/>
        <v>5542</v>
      </c>
      <c r="J82" s="19"/>
    </row>
    <row r="83" spans="1:10" ht="45" customHeight="1">
      <c r="A83" s="23">
        <v>72</v>
      </c>
      <c r="B83" s="29" t="s">
        <v>71</v>
      </c>
      <c r="C83" s="57" t="s">
        <v>242</v>
      </c>
      <c r="D83" s="137">
        <v>240</v>
      </c>
      <c r="E83" s="104" t="s">
        <v>240</v>
      </c>
      <c r="F83" s="93">
        <f>'прил 4 ведом'!G66</f>
        <v>12321</v>
      </c>
      <c r="G83" s="93">
        <f>'прил 4 ведом'!H66</f>
        <v>5542</v>
      </c>
      <c r="H83" s="93">
        <f>'прил 4 ведом'!I66</f>
        <v>5542</v>
      </c>
      <c r="J83" s="19"/>
    </row>
    <row r="84" spans="1:10" ht="132" customHeight="1">
      <c r="A84" s="23">
        <v>73</v>
      </c>
      <c r="B84" s="22" t="s">
        <v>140</v>
      </c>
      <c r="C84" s="56">
        <v>130082020</v>
      </c>
      <c r="D84" s="137"/>
      <c r="E84" s="104" t="s">
        <v>2</v>
      </c>
      <c r="F84" s="93">
        <f aca="true" t="shared" si="11" ref="F84:H85">F85</f>
        <v>100000</v>
      </c>
      <c r="G84" s="93">
        <f t="shared" si="11"/>
        <v>165928</v>
      </c>
      <c r="H84" s="93">
        <f t="shared" si="11"/>
        <v>172858</v>
      </c>
      <c r="J84" s="19"/>
    </row>
    <row r="85" spans="1:10" ht="31.5" customHeight="1">
      <c r="A85" s="23">
        <v>74</v>
      </c>
      <c r="B85" s="29" t="s">
        <v>69</v>
      </c>
      <c r="C85" s="56">
        <v>130082020</v>
      </c>
      <c r="D85" s="137">
        <v>200</v>
      </c>
      <c r="E85" s="104" t="s">
        <v>2</v>
      </c>
      <c r="F85" s="93">
        <f t="shared" si="11"/>
        <v>100000</v>
      </c>
      <c r="G85" s="93">
        <f t="shared" si="11"/>
        <v>165928</v>
      </c>
      <c r="H85" s="93">
        <f t="shared" si="11"/>
        <v>172858</v>
      </c>
      <c r="J85" s="19"/>
    </row>
    <row r="86" spans="1:10" ht="39" customHeight="1">
      <c r="A86" s="23">
        <v>75</v>
      </c>
      <c r="B86" s="29" t="s">
        <v>71</v>
      </c>
      <c r="C86" s="56">
        <v>130082020</v>
      </c>
      <c r="D86" s="137">
        <v>240</v>
      </c>
      <c r="E86" s="104" t="s">
        <v>2</v>
      </c>
      <c r="F86" s="103">
        <f>'прил 4 ведом'!G72</f>
        <v>100000</v>
      </c>
      <c r="G86" s="103">
        <f>'прил 4 ведом'!H72</f>
        <v>165928</v>
      </c>
      <c r="H86" s="103">
        <f>'прил 4 ведом'!I72</f>
        <v>172858</v>
      </c>
      <c r="J86" s="19"/>
    </row>
    <row r="87" spans="1:8" ht="28.5" customHeight="1">
      <c r="A87" s="23">
        <v>76</v>
      </c>
      <c r="B87" s="106" t="s">
        <v>158</v>
      </c>
      <c r="C87" s="107">
        <v>1400000000</v>
      </c>
      <c r="D87" s="137"/>
      <c r="E87" s="104"/>
      <c r="F87" s="108">
        <f>F88+F93</f>
        <v>4065</v>
      </c>
      <c r="G87" s="108">
        <f>G88+G93</f>
        <v>0</v>
      </c>
      <c r="H87" s="108">
        <f>H88+H93</f>
        <v>0</v>
      </c>
    </row>
    <row r="88" spans="1:8" ht="123" customHeight="1">
      <c r="A88" s="23">
        <v>77</v>
      </c>
      <c r="B88" s="22" t="s">
        <v>159</v>
      </c>
      <c r="C88" s="56" t="s">
        <v>101</v>
      </c>
      <c r="D88" s="137"/>
      <c r="E88" s="104"/>
      <c r="F88" s="93">
        <f>F89</f>
        <v>0</v>
      </c>
      <c r="G88" s="93">
        <f aca="true" t="shared" si="12" ref="G88:H91">G89</f>
        <v>0</v>
      </c>
      <c r="H88" s="93">
        <f t="shared" si="12"/>
        <v>0</v>
      </c>
    </row>
    <row r="89" spans="1:8" ht="28.5" customHeight="1">
      <c r="A89" s="23">
        <v>78</v>
      </c>
      <c r="B89" s="29" t="s">
        <v>69</v>
      </c>
      <c r="C89" s="56" t="s">
        <v>101</v>
      </c>
      <c r="D89" s="137">
        <v>200</v>
      </c>
      <c r="E89" s="104"/>
      <c r="F89" s="93">
        <f>F90</f>
        <v>0</v>
      </c>
      <c r="G89" s="93">
        <f t="shared" si="12"/>
        <v>0</v>
      </c>
      <c r="H89" s="93">
        <f t="shared" si="12"/>
        <v>0</v>
      </c>
    </row>
    <row r="90" spans="1:8" ht="39.75" customHeight="1">
      <c r="A90" s="23">
        <v>79</v>
      </c>
      <c r="B90" s="29" t="s">
        <v>71</v>
      </c>
      <c r="C90" s="56" t="s">
        <v>101</v>
      </c>
      <c r="D90" s="137">
        <v>240</v>
      </c>
      <c r="E90" s="104"/>
      <c r="F90" s="93">
        <f>F91</f>
        <v>0</v>
      </c>
      <c r="G90" s="93">
        <f t="shared" si="12"/>
        <v>0</v>
      </c>
      <c r="H90" s="93">
        <f t="shared" si="12"/>
        <v>0</v>
      </c>
    </row>
    <row r="91" spans="1:8" ht="15.75" customHeight="1">
      <c r="A91" s="23">
        <v>80</v>
      </c>
      <c r="B91" s="22" t="s">
        <v>149</v>
      </c>
      <c r="C91" s="56" t="s">
        <v>101</v>
      </c>
      <c r="D91" s="137">
        <v>240</v>
      </c>
      <c r="E91" s="104" t="s">
        <v>150</v>
      </c>
      <c r="F91" s="93">
        <f>F92</f>
        <v>0</v>
      </c>
      <c r="G91" s="93">
        <f t="shared" si="12"/>
        <v>0</v>
      </c>
      <c r="H91" s="93">
        <f t="shared" si="12"/>
        <v>0</v>
      </c>
    </row>
    <row r="92" spans="1:8" ht="15.75" customHeight="1">
      <c r="A92" s="23">
        <v>81</v>
      </c>
      <c r="B92" s="22" t="s">
        <v>151</v>
      </c>
      <c r="C92" s="56" t="s">
        <v>101</v>
      </c>
      <c r="D92" s="137">
        <v>240</v>
      </c>
      <c r="E92" s="104" t="s">
        <v>152</v>
      </c>
      <c r="F92" s="103">
        <v>0</v>
      </c>
      <c r="G92" s="103">
        <v>0</v>
      </c>
      <c r="H92" s="103">
        <v>0</v>
      </c>
    </row>
    <row r="93" spans="1:8" ht="141" customHeight="1">
      <c r="A93" s="23">
        <v>82</v>
      </c>
      <c r="B93" s="22" t="s">
        <v>162</v>
      </c>
      <c r="C93" s="56" t="s">
        <v>101</v>
      </c>
      <c r="D93" s="137"/>
      <c r="E93" s="104"/>
      <c r="F93" s="93">
        <f>F94</f>
        <v>4065</v>
      </c>
      <c r="G93" s="93">
        <f aca="true" t="shared" si="13" ref="G93:H96">G94</f>
        <v>0</v>
      </c>
      <c r="H93" s="93">
        <f t="shared" si="13"/>
        <v>0</v>
      </c>
    </row>
    <row r="94" spans="1:8" ht="33.75" customHeight="1">
      <c r="A94" s="23">
        <v>83</v>
      </c>
      <c r="B94" s="29" t="s">
        <v>69</v>
      </c>
      <c r="C94" s="56" t="s">
        <v>101</v>
      </c>
      <c r="D94" s="137">
        <v>200</v>
      </c>
      <c r="E94" s="104"/>
      <c r="F94" s="93">
        <f>F95</f>
        <v>4065</v>
      </c>
      <c r="G94" s="93">
        <f t="shared" si="13"/>
        <v>0</v>
      </c>
      <c r="H94" s="93">
        <f t="shared" si="13"/>
        <v>0</v>
      </c>
    </row>
    <row r="95" spans="1:8" ht="42" customHeight="1">
      <c r="A95" s="23">
        <v>84</v>
      </c>
      <c r="B95" s="29" t="s">
        <v>71</v>
      </c>
      <c r="C95" s="56" t="s">
        <v>101</v>
      </c>
      <c r="D95" s="137">
        <v>240</v>
      </c>
      <c r="E95" s="104"/>
      <c r="F95" s="93">
        <f>F96</f>
        <v>4065</v>
      </c>
      <c r="G95" s="93">
        <f t="shared" si="13"/>
        <v>0</v>
      </c>
      <c r="H95" s="93">
        <f t="shared" si="13"/>
        <v>0</v>
      </c>
    </row>
    <row r="96" spans="1:8" ht="17.25" customHeight="1">
      <c r="A96" s="23">
        <v>85</v>
      </c>
      <c r="B96" s="22" t="s">
        <v>149</v>
      </c>
      <c r="C96" s="56" t="s">
        <v>101</v>
      </c>
      <c r="D96" s="137">
        <v>240</v>
      </c>
      <c r="E96" s="104" t="s">
        <v>150</v>
      </c>
      <c r="F96" s="93">
        <f>F97</f>
        <v>4065</v>
      </c>
      <c r="G96" s="93">
        <f t="shared" si="13"/>
        <v>0</v>
      </c>
      <c r="H96" s="93">
        <f t="shared" si="13"/>
        <v>0</v>
      </c>
    </row>
    <row r="97" spans="1:8" ht="13.5" customHeight="1">
      <c r="A97" s="23">
        <v>86</v>
      </c>
      <c r="B97" s="22" t="s">
        <v>151</v>
      </c>
      <c r="C97" s="56" t="s">
        <v>101</v>
      </c>
      <c r="D97" s="137">
        <v>240</v>
      </c>
      <c r="E97" s="104" t="s">
        <v>152</v>
      </c>
      <c r="F97" s="103">
        <v>4065</v>
      </c>
      <c r="G97" s="103">
        <v>0</v>
      </c>
      <c r="H97" s="103">
        <v>0</v>
      </c>
    </row>
    <row r="98" spans="1:8" ht="66" customHeight="1">
      <c r="A98" s="23">
        <v>87</v>
      </c>
      <c r="B98" s="106" t="s">
        <v>280</v>
      </c>
      <c r="C98" s="107">
        <v>140000000</v>
      </c>
      <c r="D98" s="104"/>
      <c r="E98" s="104"/>
      <c r="F98" s="108">
        <f>F99+F105</f>
        <v>2437580</v>
      </c>
      <c r="G98" s="108">
        <f>G99+G105</f>
        <v>2437580</v>
      </c>
      <c r="H98" s="108">
        <f>H99+H105</f>
        <v>2437580</v>
      </c>
    </row>
    <row r="99" spans="1:8" ht="25.5" customHeight="1" hidden="1">
      <c r="A99" s="23">
        <v>88</v>
      </c>
      <c r="B99" s="41" t="s">
        <v>221</v>
      </c>
      <c r="C99" s="60">
        <v>210000000</v>
      </c>
      <c r="D99" s="104"/>
      <c r="E99" s="104"/>
      <c r="F99" s="92">
        <f aca="true" t="shared" si="14" ref="F99:H103">F100</f>
        <v>0</v>
      </c>
      <c r="G99" s="92">
        <f t="shared" si="14"/>
        <v>0</v>
      </c>
      <c r="H99" s="92">
        <f t="shared" si="14"/>
        <v>0</v>
      </c>
    </row>
    <row r="100" spans="1:8" ht="78.75" customHeight="1" hidden="1">
      <c r="A100" s="23">
        <v>89</v>
      </c>
      <c r="B100" s="29" t="s">
        <v>222</v>
      </c>
      <c r="C100" s="57">
        <v>210082060</v>
      </c>
      <c r="D100" s="104"/>
      <c r="E100" s="104"/>
      <c r="F100" s="93">
        <f t="shared" si="14"/>
        <v>0</v>
      </c>
      <c r="G100" s="93">
        <f t="shared" si="14"/>
        <v>0</v>
      </c>
      <c r="H100" s="93">
        <f t="shared" si="14"/>
        <v>0</v>
      </c>
    </row>
    <row r="101" spans="1:8" ht="45" customHeight="1" hidden="1">
      <c r="A101" s="23">
        <v>90</v>
      </c>
      <c r="B101" s="29" t="s">
        <v>87</v>
      </c>
      <c r="C101" s="57">
        <f>C100</f>
        <v>210082060</v>
      </c>
      <c r="D101" s="104" t="s">
        <v>82</v>
      </c>
      <c r="E101" s="104"/>
      <c r="F101" s="93">
        <f t="shared" si="14"/>
        <v>0</v>
      </c>
      <c r="G101" s="93">
        <f t="shared" si="14"/>
        <v>0</v>
      </c>
      <c r="H101" s="93">
        <f t="shared" si="14"/>
        <v>0</v>
      </c>
    </row>
    <row r="102" spans="1:8" ht="18.75" customHeight="1" hidden="1">
      <c r="A102" s="23">
        <v>91</v>
      </c>
      <c r="B102" s="29" t="s">
        <v>88</v>
      </c>
      <c r="C102" s="57">
        <f>C101</f>
        <v>210082060</v>
      </c>
      <c r="D102" s="104" t="s">
        <v>81</v>
      </c>
      <c r="E102" s="104"/>
      <c r="F102" s="93">
        <f t="shared" si="14"/>
        <v>0</v>
      </c>
      <c r="G102" s="93">
        <f t="shared" si="14"/>
        <v>0</v>
      </c>
      <c r="H102" s="93">
        <f t="shared" si="14"/>
        <v>0</v>
      </c>
    </row>
    <row r="103" spans="1:8" ht="16.5" customHeight="1" hidden="1">
      <c r="A103" s="23">
        <v>92</v>
      </c>
      <c r="B103" s="29" t="s">
        <v>21</v>
      </c>
      <c r="C103" s="57">
        <f>C102</f>
        <v>210082060</v>
      </c>
      <c r="D103" s="104" t="s">
        <v>81</v>
      </c>
      <c r="E103" s="104" t="s">
        <v>12</v>
      </c>
      <c r="F103" s="93">
        <f t="shared" si="14"/>
        <v>0</v>
      </c>
      <c r="G103" s="93">
        <f t="shared" si="14"/>
        <v>0</v>
      </c>
      <c r="H103" s="93">
        <f t="shared" si="14"/>
        <v>0</v>
      </c>
    </row>
    <row r="104" spans="1:8" ht="16.5" customHeight="1" hidden="1">
      <c r="A104" s="23">
        <v>93</v>
      </c>
      <c r="B104" s="29" t="s">
        <v>5</v>
      </c>
      <c r="C104" s="57">
        <f>C103</f>
        <v>210082060</v>
      </c>
      <c r="D104" s="104" t="s">
        <v>81</v>
      </c>
      <c r="E104" s="104" t="s">
        <v>13</v>
      </c>
      <c r="F104" s="111">
        <v>0</v>
      </c>
      <c r="G104" s="111">
        <v>0</v>
      </c>
      <c r="H104" s="111">
        <f>G104</f>
        <v>0</v>
      </c>
    </row>
    <row r="105" spans="1:8" ht="38.25" customHeight="1">
      <c r="A105" s="23">
        <v>94</v>
      </c>
      <c r="B105" s="29" t="s">
        <v>281</v>
      </c>
      <c r="C105" s="57">
        <v>140000000</v>
      </c>
      <c r="D105" s="104"/>
      <c r="E105" s="104"/>
      <c r="F105" s="93">
        <f>F106+F111</f>
        <v>2437580</v>
      </c>
      <c r="G105" s="93">
        <f>G106+G111</f>
        <v>2437580</v>
      </c>
      <c r="H105" s="93">
        <f>H106+H111</f>
        <v>2437580</v>
      </c>
    </row>
    <row r="106" spans="1:8" ht="117" customHeight="1">
      <c r="A106" s="23">
        <v>95</v>
      </c>
      <c r="B106" s="29" t="s">
        <v>282</v>
      </c>
      <c r="C106" s="57">
        <v>140082060</v>
      </c>
      <c r="D106" s="104"/>
      <c r="E106" s="104"/>
      <c r="F106" s="93">
        <f>F107</f>
        <v>2246600</v>
      </c>
      <c r="G106" s="93">
        <f>G107</f>
        <v>2246600</v>
      </c>
      <c r="H106" s="93">
        <f>H107</f>
        <v>2246600</v>
      </c>
    </row>
    <row r="107" spans="1:8" ht="40.5" customHeight="1">
      <c r="A107" s="23">
        <v>96</v>
      </c>
      <c r="B107" s="29" t="s">
        <v>87</v>
      </c>
      <c r="C107" s="57">
        <f>C106</f>
        <v>140082060</v>
      </c>
      <c r="D107" s="104" t="s">
        <v>82</v>
      </c>
      <c r="E107" s="104"/>
      <c r="F107" s="93">
        <f>F108</f>
        <v>2246600</v>
      </c>
      <c r="G107" s="93">
        <f aca="true" t="shared" si="15" ref="G107:H109">G108</f>
        <v>2246600</v>
      </c>
      <c r="H107" s="93">
        <f t="shared" si="15"/>
        <v>2246600</v>
      </c>
    </row>
    <row r="108" spans="1:8" ht="16.5" customHeight="1">
      <c r="A108" s="23">
        <v>97</v>
      </c>
      <c r="B108" s="29" t="s">
        <v>88</v>
      </c>
      <c r="C108" s="57">
        <f>C107</f>
        <v>140082060</v>
      </c>
      <c r="D108" s="104" t="s">
        <v>81</v>
      </c>
      <c r="E108" s="104"/>
      <c r="F108" s="93">
        <f>F109</f>
        <v>2246600</v>
      </c>
      <c r="G108" s="93">
        <f t="shared" si="15"/>
        <v>2246600</v>
      </c>
      <c r="H108" s="93">
        <f t="shared" si="15"/>
        <v>2246600</v>
      </c>
    </row>
    <row r="109" spans="1:8" ht="16.5" customHeight="1">
      <c r="A109" s="23">
        <v>98</v>
      </c>
      <c r="B109" s="29" t="s">
        <v>21</v>
      </c>
      <c r="C109" s="57">
        <f>C108</f>
        <v>140082060</v>
      </c>
      <c r="D109" s="104" t="s">
        <v>81</v>
      </c>
      <c r="E109" s="104" t="s">
        <v>12</v>
      </c>
      <c r="F109" s="93">
        <f>F110</f>
        <v>2246600</v>
      </c>
      <c r="G109" s="93">
        <f t="shared" si="15"/>
        <v>2246600</v>
      </c>
      <c r="H109" s="93">
        <f t="shared" si="15"/>
        <v>2246600</v>
      </c>
    </row>
    <row r="110" spans="1:8" ht="16.5" customHeight="1">
      <c r="A110" s="23">
        <v>99</v>
      </c>
      <c r="B110" s="29" t="s">
        <v>5</v>
      </c>
      <c r="C110" s="57">
        <f>C109</f>
        <v>140082060</v>
      </c>
      <c r="D110" s="104" t="s">
        <v>81</v>
      </c>
      <c r="E110" s="104" t="s">
        <v>13</v>
      </c>
      <c r="F110" s="103">
        <f>'прил 4 ведом'!G121</f>
        <v>2246600</v>
      </c>
      <c r="G110" s="103">
        <f>'прил 4 ведом'!H121</f>
        <v>2246600</v>
      </c>
      <c r="H110" s="103">
        <f>'прил 4 ведом'!I121</f>
        <v>2246600</v>
      </c>
    </row>
    <row r="111" spans="1:8" ht="29.25" customHeight="1">
      <c r="A111" s="23">
        <v>100</v>
      </c>
      <c r="B111" s="29" t="s">
        <v>69</v>
      </c>
      <c r="C111" s="57">
        <f>C112</f>
        <v>140080790</v>
      </c>
      <c r="D111" s="104" t="s">
        <v>72</v>
      </c>
      <c r="E111" s="104"/>
      <c r="F111" s="93">
        <f aca="true" t="shared" si="16" ref="F111:H113">F112</f>
        <v>190980</v>
      </c>
      <c r="G111" s="93">
        <f t="shared" si="16"/>
        <v>190980</v>
      </c>
      <c r="H111" s="93">
        <f t="shared" si="16"/>
        <v>190980</v>
      </c>
    </row>
    <row r="112" spans="1:8" ht="41.25" customHeight="1">
      <c r="A112" s="23">
        <v>101</v>
      </c>
      <c r="B112" s="29" t="s">
        <v>71</v>
      </c>
      <c r="C112" s="57">
        <f>C113</f>
        <v>140080790</v>
      </c>
      <c r="D112" s="104" t="s">
        <v>72</v>
      </c>
      <c r="E112" s="104"/>
      <c r="F112" s="93">
        <f t="shared" si="16"/>
        <v>190980</v>
      </c>
      <c r="G112" s="93">
        <f t="shared" si="16"/>
        <v>190980</v>
      </c>
      <c r="H112" s="93">
        <f t="shared" si="16"/>
        <v>190980</v>
      </c>
    </row>
    <row r="113" spans="1:8" ht="16.5" customHeight="1">
      <c r="A113" s="23">
        <v>102</v>
      </c>
      <c r="B113" s="29" t="s">
        <v>78</v>
      </c>
      <c r="C113" s="57">
        <f>C114</f>
        <v>140080790</v>
      </c>
      <c r="D113" s="104" t="s">
        <v>72</v>
      </c>
      <c r="E113" s="104" t="s">
        <v>202</v>
      </c>
      <c r="F113" s="93">
        <f t="shared" si="16"/>
        <v>190980</v>
      </c>
      <c r="G113" s="93">
        <f t="shared" si="16"/>
        <v>190980</v>
      </c>
      <c r="H113" s="93">
        <f t="shared" si="16"/>
        <v>190980</v>
      </c>
    </row>
    <row r="114" spans="1:8" ht="16.5" customHeight="1">
      <c r="A114" s="23">
        <v>103</v>
      </c>
      <c r="B114" s="29" t="s">
        <v>79</v>
      </c>
      <c r="C114" s="57">
        <v>140080790</v>
      </c>
      <c r="D114" s="104" t="s">
        <v>72</v>
      </c>
      <c r="E114" s="104" t="s">
        <v>277</v>
      </c>
      <c r="F114" s="103">
        <f>'прил 4 ведом'!G135</f>
        <v>190980</v>
      </c>
      <c r="G114" s="103">
        <f>'прил 4 ведом'!H135</f>
        <v>190980</v>
      </c>
      <c r="H114" s="103">
        <f>'прил 4 ведом'!I135</f>
        <v>190980</v>
      </c>
    </row>
    <row r="115" spans="1:8" ht="28.5" customHeight="1">
      <c r="A115" s="23">
        <v>104</v>
      </c>
      <c r="B115" s="106" t="s">
        <v>55</v>
      </c>
      <c r="C115" s="107">
        <v>8100000000</v>
      </c>
      <c r="D115" s="137"/>
      <c r="E115" s="104"/>
      <c r="F115" s="108">
        <f>F116</f>
        <v>4548553</v>
      </c>
      <c r="G115" s="108">
        <f>G116</f>
        <v>4701756</v>
      </c>
      <c r="H115" s="108">
        <f>H116</f>
        <v>4601661</v>
      </c>
    </row>
    <row r="116" spans="1:8" ht="30.75" customHeight="1">
      <c r="A116" s="23">
        <v>105</v>
      </c>
      <c r="B116" s="26" t="s">
        <v>59</v>
      </c>
      <c r="C116" s="56">
        <v>8110000000</v>
      </c>
      <c r="D116" s="137"/>
      <c r="E116" s="104"/>
      <c r="F116" s="94">
        <f>F117+F126+F131+F136</f>
        <v>4548553</v>
      </c>
      <c r="G116" s="94">
        <f>G117+G126+G131+G136</f>
        <v>4701756</v>
      </c>
      <c r="H116" s="94">
        <f>H117+H126+H131+H136</f>
        <v>4601661</v>
      </c>
    </row>
    <row r="117" spans="1:8" ht="90" customHeight="1">
      <c r="A117" s="23">
        <v>106</v>
      </c>
      <c r="B117" s="22" t="s">
        <v>30</v>
      </c>
      <c r="C117" s="56">
        <v>8110051180</v>
      </c>
      <c r="D117" s="104"/>
      <c r="E117" s="104"/>
      <c r="F117" s="95">
        <f>F118+F122</f>
        <v>124225</v>
      </c>
      <c r="G117" s="95">
        <f>G118+G122</f>
        <v>124225</v>
      </c>
      <c r="H117" s="95">
        <f>H118+H122</f>
        <v>0</v>
      </c>
    </row>
    <row r="118" spans="1:8" ht="30.75" customHeight="1">
      <c r="A118" s="23">
        <v>107</v>
      </c>
      <c r="B118" s="26" t="s">
        <v>299</v>
      </c>
      <c r="C118" s="56">
        <v>8110051180</v>
      </c>
      <c r="D118" s="104" t="s">
        <v>119</v>
      </c>
      <c r="E118" s="104"/>
      <c r="F118" s="94">
        <f aca="true" t="shared" si="17" ref="F118:H120">F119</f>
        <v>124225</v>
      </c>
      <c r="G118" s="94">
        <f t="shared" si="17"/>
        <v>124225</v>
      </c>
      <c r="H118" s="94">
        <f t="shared" si="17"/>
        <v>0</v>
      </c>
    </row>
    <row r="119" spans="1:8" ht="30.75" customHeight="1">
      <c r="A119" s="23">
        <v>108</v>
      </c>
      <c r="B119" s="26" t="s">
        <v>54</v>
      </c>
      <c r="C119" s="58">
        <v>8110051180</v>
      </c>
      <c r="D119" s="104" t="s">
        <v>68</v>
      </c>
      <c r="E119" s="104"/>
      <c r="F119" s="94">
        <f t="shared" si="17"/>
        <v>124225</v>
      </c>
      <c r="G119" s="94">
        <f t="shared" si="17"/>
        <v>124225</v>
      </c>
      <c r="H119" s="94">
        <f t="shared" si="17"/>
        <v>0</v>
      </c>
    </row>
    <row r="120" spans="1:8" ht="18" customHeight="1">
      <c r="A120" s="23">
        <v>109</v>
      </c>
      <c r="B120" s="22" t="s">
        <v>194</v>
      </c>
      <c r="C120" s="58">
        <v>8110051180</v>
      </c>
      <c r="D120" s="104" t="s">
        <v>68</v>
      </c>
      <c r="E120" s="104" t="s">
        <v>196</v>
      </c>
      <c r="F120" s="94">
        <f t="shared" si="17"/>
        <v>124225</v>
      </c>
      <c r="G120" s="94">
        <f t="shared" si="17"/>
        <v>124225</v>
      </c>
      <c r="H120" s="94">
        <f t="shared" si="17"/>
        <v>0</v>
      </c>
    </row>
    <row r="121" spans="1:8" ht="18.75" customHeight="1">
      <c r="A121" s="23">
        <v>110</v>
      </c>
      <c r="B121" s="22" t="s">
        <v>195</v>
      </c>
      <c r="C121" s="58">
        <v>8110051180</v>
      </c>
      <c r="D121" s="104" t="s">
        <v>68</v>
      </c>
      <c r="E121" s="104" t="s">
        <v>197</v>
      </c>
      <c r="F121" s="103">
        <f>'прил 4 ведом'!G54</f>
        <v>124225</v>
      </c>
      <c r="G121" s="103">
        <f>'прил 4 ведом'!H54</f>
        <v>124225</v>
      </c>
      <c r="H121" s="103">
        <f>'прил 4 ведом'!I54</f>
        <v>0</v>
      </c>
    </row>
    <row r="122" spans="1:8" ht="30.75" customHeight="1">
      <c r="A122" s="23">
        <v>111</v>
      </c>
      <c r="B122" s="26" t="s">
        <v>69</v>
      </c>
      <c r="C122" s="58">
        <v>8110051180</v>
      </c>
      <c r="D122" s="104" t="s">
        <v>70</v>
      </c>
      <c r="E122" s="104"/>
      <c r="F122" s="94">
        <f aca="true" t="shared" si="18" ref="F122:H124">F123</f>
        <v>0</v>
      </c>
      <c r="G122" s="94">
        <f t="shared" si="18"/>
        <v>0</v>
      </c>
      <c r="H122" s="94">
        <f t="shared" si="18"/>
        <v>0</v>
      </c>
    </row>
    <row r="123" spans="1:8" ht="30.75" customHeight="1">
      <c r="A123" s="23">
        <v>112</v>
      </c>
      <c r="B123" s="26" t="s">
        <v>71</v>
      </c>
      <c r="C123" s="58">
        <v>8110051180</v>
      </c>
      <c r="D123" s="104" t="s">
        <v>72</v>
      </c>
      <c r="E123" s="104"/>
      <c r="F123" s="94">
        <f t="shared" si="18"/>
        <v>0</v>
      </c>
      <c r="G123" s="94">
        <f t="shared" si="18"/>
        <v>0</v>
      </c>
      <c r="H123" s="94">
        <f t="shared" si="18"/>
        <v>0</v>
      </c>
    </row>
    <row r="124" spans="1:8" ht="16.5" customHeight="1">
      <c r="A124" s="23">
        <v>113</v>
      </c>
      <c r="B124" s="22" t="s">
        <v>194</v>
      </c>
      <c r="C124" s="58">
        <v>8110051180</v>
      </c>
      <c r="D124" s="104" t="s">
        <v>72</v>
      </c>
      <c r="E124" s="104" t="s">
        <v>196</v>
      </c>
      <c r="F124" s="94">
        <f t="shared" si="18"/>
        <v>0</v>
      </c>
      <c r="G124" s="94">
        <f t="shared" si="18"/>
        <v>0</v>
      </c>
      <c r="H124" s="94">
        <f t="shared" si="18"/>
        <v>0</v>
      </c>
    </row>
    <row r="125" spans="1:8" ht="30" customHeight="1">
      <c r="A125" s="23">
        <v>114</v>
      </c>
      <c r="B125" s="22" t="s">
        <v>195</v>
      </c>
      <c r="C125" s="58">
        <v>8110051180</v>
      </c>
      <c r="D125" s="104" t="s">
        <v>72</v>
      </c>
      <c r="E125" s="104" t="s">
        <v>197</v>
      </c>
      <c r="F125" s="103">
        <f>'прил 4 ведом'!G56</f>
        <v>0</v>
      </c>
      <c r="G125" s="103">
        <f>'прил 4 ведом'!H56</f>
        <v>0</v>
      </c>
      <c r="H125" s="103">
        <f>'прил 4 ведом'!I56</f>
        <v>0</v>
      </c>
    </row>
    <row r="126" spans="1:8" ht="102" customHeight="1">
      <c r="A126" s="23">
        <v>115</v>
      </c>
      <c r="B126" s="106" t="s">
        <v>60</v>
      </c>
      <c r="C126" s="107">
        <v>8110075140</v>
      </c>
      <c r="D126" s="104"/>
      <c r="E126" s="104"/>
      <c r="F126" s="108">
        <f aca="true" t="shared" si="19" ref="F126:H129">F127</f>
        <v>7715</v>
      </c>
      <c r="G126" s="108">
        <f t="shared" si="19"/>
        <v>7715</v>
      </c>
      <c r="H126" s="108">
        <f t="shared" si="19"/>
        <v>7715</v>
      </c>
    </row>
    <row r="127" spans="1:8" ht="32.25" customHeight="1">
      <c r="A127" s="23">
        <v>116</v>
      </c>
      <c r="B127" s="29" t="s">
        <v>69</v>
      </c>
      <c r="C127" s="57">
        <v>8110075140</v>
      </c>
      <c r="D127" s="104" t="s">
        <v>70</v>
      </c>
      <c r="E127" s="104"/>
      <c r="F127" s="93">
        <f t="shared" si="19"/>
        <v>7715</v>
      </c>
      <c r="G127" s="93">
        <f t="shared" si="19"/>
        <v>7715</v>
      </c>
      <c r="H127" s="93">
        <f t="shared" si="19"/>
        <v>7715</v>
      </c>
    </row>
    <row r="128" spans="1:8" ht="39" customHeight="1">
      <c r="A128" s="23">
        <v>117</v>
      </c>
      <c r="B128" s="29" t="s">
        <v>71</v>
      </c>
      <c r="C128" s="57">
        <v>8110075140</v>
      </c>
      <c r="D128" s="104" t="s">
        <v>72</v>
      </c>
      <c r="E128" s="104"/>
      <c r="F128" s="93">
        <f t="shared" si="19"/>
        <v>7715</v>
      </c>
      <c r="G128" s="93">
        <f t="shared" si="19"/>
        <v>7715</v>
      </c>
      <c r="H128" s="93">
        <f t="shared" si="19"/>
        <v>7715</v>
      </c>
    </row>
    <row r="129" spans="1:8" ht="16.5" customHeight="1">
      <c r="A129" s="23">
        <v>118</v>
      </c>
      <c r="B129" s="22" t="s">
        <v>184</v>
      </c>
      <c r="C129" s="57">
        <v>8110075140</v>
      </c>
      <c r="D129" s="104" t="s">
        <v>72</v>
      </c>
      <c r="E129" s="104" t="s">
        <v>7</v>
      </c>
      <c r="F129" s="93">
        <f t="shared" si="19"/>
        <v>7715</v>
      </c>
      <c r="G129" s="93">
        <f t="shared" si="19"/>
        <v>7715</v>
      </c>
      <c r="H129" s="93">
        <f t="shared" si="19"/>
        <v>7715</v>
      </c>
    </row>
    <row r="130" spans="1:8" ht="20.25" customHeight="1">
      <c r="A130" s="23">
        <v>119</v>
      </c>
      <c r="B130" s="22" t="s">
        <v>193</v>
      </c>
      <c r="C130" s="57">
        <v>8110075140</v>
      </c>
      <c r="D130" s="104" t="s">
        <v>72</v>
      </c>
      <c r="E130" s="104" t="s">
        <v>192</v>
      </c>
      <c r="F130" s="103">
        <f>'прил 4 ведом'!G37</f>
        <v>7715</v>
      </c>
      <c r="G130" s="103">
        <f>'прил 4 ведом'!H37</f>
        <v>7715</v>
      </c>
      <c r="H130" s="103">
        <f>'прил 4 ведом'!I37</f>
        <v>7715</v>
      </c>
    </row>
    <row r="131" spans="1:8" ht="80.25" customHeight="1">
      <c r="A131" s="23">
        <v>120</v>
      </c>
      <c r="B131" s="138" t="s">
        <v>166</v>
      </c>
      <c r="C131" s="105">
        <v>8110080050</v>
      </c>
      <c r="D131" s="104"/>
      <c r="E131" s="104"/>
      <c r="F131" s="108">
        <f aca="true" t="shared" si="20" ref="F131:H134">F132</f>
        <v>1000</v>
      </c>
      <c r="G131" s="108">
        <f t="shared" si="20"/>
        <v>1000</v>
      </c>
      <c r="H131" s="108">
        <f t="shared" si="20"/>
        <v>1000</v>
      </c>
    </row>
    <row r="132" spans="1:8" ht="16.5" customHeight="1">
      <c r="A132" s="23">
        <v>121</v>
      </c>
      <c r="B132" s="22" t="s">
        <v>57</v>
      </c>
      <c r="C132" s="56">
        <v>8110080050</v>
      </c>
      <c r="D132" s="104" t="s">
        <v>58</v>
      </c>
      <c r="E132" s="104"/>
      <c r="F132" s="93">
        <f t="shared" si="20"/>
        <v>1000</v>
      </c>
      <c r="G132" s="93">
        <f t="shared" si="20"/>
        <v>1000</v>
      </c>
      <c r="H132" s="93">
        <f t="shared" si="20"/>
        <v>1000</v>
      </c>
    </row>
    <row r="133" spans="1:8" ht="18" customHeight="1">
      <c r="A133" s="23">
        <v>122</v>
      </c>
      <c r="B133" s="22" t="s">
        <v>118</v>
      </c>
      <c r="C133" s="56">
        <v>8110080050</v>
      </c>
      <c r="D133" s="104" t="s">
        <v>117</v>
      </c>
      <c r="E133" s="104"/>
      <c r="F133" s="90">
        <f t="shared" si="20"/>
        <v>1000</v>
      </c>
      <c r="G133" s="90">
        <f t="shared" si="20"/>
        <v>1000</v>
      </c>
      <c r="H133" s="90">
        <f t="shared" si="20"/>
        <v>1000</v>
      </c>
    </row>
    <row r="134" spans="1:8" ht="16.5" customHeight="1">
      <c r="A134" s="23">
        <v>123</v>
      </c>
      <c r="B134" s="22" t="s">
        <v>184</v>
      </c>
      <c r="C134" s="56">
        <v>8110080050</v>
      </c>
      <c r="D134" s="104" t="s">
        <v>117</v>
      </c>
      <c r="E134" s="104" t="s">
        <v>7</v>
      </c>
      <c r="F134" s="90">
        <f t="shared" si="20"/>
        <v>1000</v>
      </c>
      <c r="G134" s="90">
        <f t="shared" si="20"/>
        <v>1000</v>
      </c>
      <c r="H134" s="90">
        <f t="shared" si="20"/>
        <v>1000</v>
      </c>
    </row>
    <row r="135" spans="1:8" ht="17.25" customHeight="1">
      <c r="A135" s="23">
        <v>124</v>
      </c>
      <c r="B135" s="22" t="s">
        <v>118</v>
      </c>
      <c r="C135" s="56">
        <v>8110080050</v>
      </c>
      <c r="D135" s="137">
        <v>870</v>
      </c>
      <c r="E135" s="104" t="s">
        <v>19</v>
      </c>
      <c r="F135" s="90">
        <v>1000</v>
      </c>
      <c r="G135" s="90">
        <v>1000</v>
      </c>
      <c r="H135" s="90">
        <v>1000</v>
      </c>
    </row>
    <row r="136" spans="1:8" ht="71.25" customHeight="1">
      <c r="A136" s="23">
        <v>125</v>
      </c>
      <c r="B136" s="106" t="s">
        <v>56</v>
      </c>
      <c r="C136" s="107">
        <v>8110080210</v>
      </c>
      <c r="D136" s="137"/>
      <c r="E136" s="104"/>
      <c r="F136" s="108">
        <f>F137+F141+F145</f>
        <v>4415613</v>
      </c>
      <c r="G136" s="108">
        <f>G137+G141+G145</f>
        <v>4568816</v>
      </c>
      <c r="H136" s="108">
        <f>H137+H141+H145</f>
        <v>4592946</v>
      </c>
    </row>
    <row r="137" spans="1:8" ht="80.25" customHeight="1">
      <c r="A137" s="23">
        <v>126</v>
      </c>
      <c r="B137" s="26" t="s">
        <v>299</v>
      </c>
      <c r="C137" s="56">
        <v>8110080210</v>
      </c>
      <c r="D137" s="137">
        <v>100</v>
      </c>
      <c r="E137" s="104"/>
      <c r="F137" s="90">
        <f aca="true" t="shared" si="21" ref="F137:H139">F138</f>
        <v>3964746</v>
      </c>
      <c r="G137" s="90">
        <f t="shared" si="21"/>
        <v>3964746</v>
      </c>
      <c r="H137" s="90">
        <f t="shared" si="21"/>
        <v>3964746</v>
      </c>
    </row>
    <row r="138" spans="1:8" ht="40.5" customHeight="1">
      <c r="A138" s="23">
        <v>127</v>
      </c>
      <c r="B138" s="29" t="s">
        <v>54</v>
      </c>
      <c r="C138" s="57">
        <v>8110080210</v>
      </c>
      <c r="D138" s="137">
        <v>120</v>
      </c>
      <c r="E138" s="104"/>
      <c r="F138" s="93">
        <f>F139</f>
        <v>3964746</v>
      </c>
      <c r="G138" s="93">
        <f>G139</f>
        <v>3964746</v>
      </c>
      <c r="H138" s="93">
        <f>H139</f>
        <v>3964746</v>
      </c>
    </row>
    <row r="139" spans="1:8" ht="14.25" customHeight="1">
      <c r="A139" s="23">
        <v>128</v>
      </c>
      <c r="B139" s="22" t="s">
        <v>184</v>
      </c>
      <c r="C139" s="57">
        <v>8110080210</v>
      </c>
      <c r="D139" s="137">
        <v>120</v>
      </c>
      <c r="E139" s="104" t="s">
        <v>7</v>
      </c>
      <c r="F139" s="93">
        <f t="shared" si="21"/>
        <v>3964746</v>
      </c>
      <c r="G139" s="93">
        <f>G140</f>
        <v>3964746</v>
      </c>
      <c r="H139" s="93">
        <f>H140</f>
        <v>3964746</v>
      </c>
    </row>
    <row r="140" spans="1:8" ht="78" customHeight="1">
      <c r="A140" s="23">
        <v>129</v>
      </c>
      <c r="B140" s="26" t="s">
        <v>186</v>
      </c>
      <c r="C140" s="57">
        <v>8110080210</v>
      </c>
      <c r="D140" s="137">
        <v>120</v>
      </c>
      <c r="E140" s="104" t="s">
        <v>9</v>
      </c>
      <c r="F140" s="103">
        <f>'прил 4 ведом'!G25</f>
        <v>3964746</v>
      </c>
      <c r="G140" s="103">
        <f>'прил 4 ведом'!H25</f>
        <v>3964746</v>
      </c>
      <c r="H140" s="103">
        <f>'прил 4 ведом'!I25</f>
        <v>3964746</v>
      </c>
    </row>
    <row r="141" spans="1:8" ht="29.25" customHeight="1">
      <c r="A141" s="23">
        <v>130</v>
      </c>
      <c r="B141" s="29" t="s">
        <v>69</v>
      </c>
      <c r="C141" s="57">
        <v>8110080210</v>
      </c>
      <c r="D141" s="137">
        <v>200</v>
      </c>
      <c r="E141" s="104"/>
      <c r="F141" s="93">
        <f aca="true" t="shared" si="22" ref="F141:H143">F142</f>
        <v>449367</v>
      </c>
      <c r="G141" s="93">
        <f t="shared" si="22"/>
        <v>602570</v>
      </c>
      <c r="H141" s="93">
        <f t="shared" si="22"/>
        <v>626700</v>
      </c>
    </row>
    <row r="142" spans="1:8" ht="38.25">
      <c r="A142" s="23">
        <v>131</v>
      </c>
      <c r="B142" s="29" t="s">
        <v>71</v>
      </c>
      <c r="C142" s="57">
        <v>8110080210</v>
      </c>
      <c r="D142" s="137">
        <v>240</v>
      </c>
      <c r="E142" s="104"/>
      <c r="F142" s="93">
        <f t="shared" si="22"/>
        <v>449367</v>
      </c>
      <c r="G142" s="93">
        <f t="shared" si="22"/>
        <v>602570</v>
      </c>
      <c r="H142" s="93">
        <f t="shared" si="22"/>
        <v>626700</v>
      </c>
    </row>
    <row r="143" spans="1:8" ht="12.75">
      <c r="A143" s="23">
        <v>132</v>
      </c>
      <c r="B143" s="22" t="s">
        <v>184</v>
      </c>
      <c r="C143" s="57">
        <v>8110080210</v>
      </c>
      <c r="D143" s="137">
        <v>240</v>
      </c>
      <c r="E143" s="104" t="s">
        <v>7</v>
      </c>
      <c r="F143" s="96">
        <f t="shared" si="22"/>
        <v>449367</v>
      </c>
      <c r="G143" s="96">
        <f t="shared" si="22"/>
        <v>602570</v>
      </c>
      <c r="H143" s="96">
        <f t="shared" si="22"/>
        <v>626700</v>
      </c>
    </row>
    <row r="144" spans="1:8" ht="78.75" customHeight="1">
      <c r="A144" s="23">
        <v>133</v>
      </c>
      <c r="B144" s="26" t="s">
        <v>186</v>
      </c>
      <c r="C144" s="57">
        <v>8110080210</v>
      </c>
      <c r="D144" s="137">
        <v>240</v>
      </c>
      <c r="E144" s="104" t="s">
        <v>9</v>
      </c>
      <c r="F144" s="103">
        <f>'прил 4 ведом'!G27</f>
        <v>449367</v>
      </c>
      <c r="G144" s="103">
        <f>'прил 4 ведом'!H27</f>
        <v>602570</v>
      </c>
      <c r="H144" s="103">
        <f>'прил 4 ведом'!I27</f>
        <v>626700</v>
      </c>
    </row>
    <row r="145" spans="1:8" ht="12.75">
      <c r="A145" s="23">
        <v>134</v>
      </c>
      <c r="B145" s="29" t="s">
        <v>57</v>
      </c>
      <c r="C145" s="57">
        <v>8110080210</v>
      </c>
      <c r="D145" s="137">
        <v>800</v>
      </c>
      <c r="E145" s="104"/>
      <c r="F145" s="93">
        <f aca="true" t="shared" si="23" ref="F145:H146">F146</f>
        <v>1500</v>
      </c>
      <c r="G145" s="93">
        <f t="shared" si="23"/>
        <v>1500</v>
      </c>
      <c r="H145" s="93">
        <f t="shared" si="23"/>
        <v>1500</v>
      </c>
    </row>
    <row r="146" spans="1:8" ht="15.75" customHeight="1">
      <c r="A146" s="23">
        <v>135</v>
      </c>
      <c r="B146" s="29" t="s">
        <v>120</v>
      </c>
      <c r="C146" s="57">
        <v>8110080210</v>
      </c>
      <c r="D146" s="137">
        <v>850</v>
      </c>
      <c r="E146" s="104"/>
      <c r="F146" s="93">
        <f t="shared" si="23"/>
        <v>1500</v>
      </c>
      <c r="G146" s="93">
        <f t="shared" si="23"/>
        <v>1500</v>
      </c>
      <c r="H146" s="93">
        <f t="shared" si="23"/>
        <v>1500</v>
      </c>
    </row>
    <row r="147" spans="1:8" ht="12.75">
      <c r="A147" s="23">
        <v>136</v>
      </c>
      <c r="B147" s="22" t="s">
        <v>184</v>
      </c>
      <c r="C147" s="57">
        <v>8110080210</v>
      </c>
      <c r="D147" s="137">
        <v>850</v>
      </c>
      <c r="E147" s="104" t="s">
        <v>7</v>
      </c>
      <c r="F147" s="93">
        <f>F148</f>
        <v>1500</v>
      </c>
      <c r="G147" s="93">
        <f>G148</f>
        <v>1500</v>
      </c>
      <c r="H147" s="93">
        <f>H148</f>
        <v>1500</v>
      </c>
    </row>
    <row r="148" spans="1:8" ht="81" customHeight="1">
      <c r="A148" s="23">
        <v>137</v>
      </c>
      <c r="B148" s="26" t="s">
        <v>186</v>
      </c>
      <c r="C148" s="57">
        <v>8110080210</v>
      </c>
      <c r="D148" s="137">
        <v>850</v>
      </c>
      <c r="E148" s="104" t="s">
        <v>9</v>
      </c>
      <c r="F148" s="103">
        <v>1500</v>
      </c>
      <c r="G148" s="103">
        <v>1500</v>
      </c>
      <c r="H148" s="103">
        <v>1500</v>
      </c>
    </row>
    <row r="149" spans="1:8" ht="97.5" customHeight="1" hidden="1">
      <c r="A149" s="23">
        <v>138</v>
      </c>
      <c r="B149" s="26" t="s">
        <v>61</v>
      </c>
      <c r="C149" s="57">
        <v>8110080850</v>
      </c>
      <c r="D149" s="109"/>
      <c r="E149" s="110"/>
      <c r="F149" s="92">
        <f aca="true" t="shared" si="24" ref="F149:H152">F150</f>
        <v>0</v>
      </c>
      <c r="G149" s="92">
        <f t="shared" si="24"/>
        <v>0</v>
      </c>
      <c r="H149" s="92">
        <f t="shared" si="24"/>
        <v>0</v>
      </c>
    </row>
    <row r="150" spans="1:8" ht="30" customHeight="1" hidden="1">
      <c r="A150" s="23">
        <v>139</v>
      </c>
      <c r="B150" s="29" t="s">
        <v>69</v>
      </c>
      <c r="C150" s="57">
        <v>8110080850</v>
      </c>
      <c r="D150" s="109">
        <v>200</v>
      </c>
      <c r="E150" s="110"/>
      <c r="F150" s="93">
        <f t="shared" si="24"/>
        <v>0</v>
      </c>
      <c r="G150" s="93">
        <f t="shared" si="24"/>
        <v>0</v>
      </c>
      <c r="H150" s="93">
        <f t="shared" si="24"/>
        <v>0</v>
      </c>
    </row>
    <row r="151" spans="1:8" ht="42" customHeight="1" hidden="1">
      <c r="A151" s="23">
        <v>140</v>
      </c>
      <c r="B151" s="29" t="s">
        <v>71</v>
      </c>
      <c r="C151" s="57">
        <v>8110080850</v>
      </c>
      <c r="D151" s="109">
        <v>240</v>
      </c>
      <c r="E151" s="110"/>
      <c r="F151" s="93">
        <f t="shared" si="24"/>
        <v>0</v>
      </c>
      <c r="G151" s="93">
        <f t="shared" si="24"/>
        <v>0</v>
      </c>
      <c r="H151" s="93">
        <f t="shared" si="24"/>
        <v>0</v>
      </c>
    </row>
    <row r="152" spans="1:8" ht="18" customHeight="1" hidden="1">
      <c r="A152" s="23">
        <v>141</v>
      </c>
      <c r="B152" s="26" t="s">
        <v>184</v>
      </c>
      <c r="C152" s="57">
        <v>8110080850</v>
      </c>
      <c r="D152" s="109">
        <v>240</v>
      </c>
      <c r="E152" s="110" t="s">
        <v>7</v>
      </c>
      <c r="F152" s="93">
        <f t="shared" si="24"/>
        <v>0</v>
      </c>
      <c r="G152" s="93">
        <f t="shared" si="24"/>
        <v>0</v>
      </c>
      <c r="H152" s="93">
        <f t="shared" si="24"/>
        <v>0</v>
      </c>
    </row>
    <row r="153" spans="1:8" ht="17.25" customHeight="1" hidden="1">
      <c r="A153" s="23">
        <v>142</v>
      </c>
      <c r="B153" s="26" t="s">
        <v>193</v>
      </c>
      <c r="C153" s="57">
        <v>8110080850</v>
      </c>
      <c r="D153" s="109">
        <v>240</v>
      </c>
      <c r="E153" s="110" t="s">
        <v>192</v>
      </c>
      <c r="F153" s="111">
        <v>0</v>
      </c>
      <c r="G153" s="111">
        <v>0</v>
      </c>
      <c r="H153" s="111">
        <v>0</v>
      </c>
    </row>
    <row r="154" spans="1:8" ht="17.25" customHeight="1" hidden="1">
      <c r="A154" s="23">
        <v>143</v>
      </c>
      <c r="B154" s="26"/>
      <c r="C154" s="57"/>
      <c r="D154" s="137"/>
      <c r="E154" s="104"/>
      <c r="F154" s="103"/>
      <c r="G154" s="103"/>
      <c r="H154" s="103"/>
    </row>
    <row r="155" spans="1:8" ht="17.25" customHeight="1" hidden="1">
      <c r="A155" s="23">
        <v>144</v>
      </c>
      <c r="B155" s="26"/>
      <c r="C155" s="57"/>
      <c r="D155" s="137"/>
      <c r="E155" s="104"/>
      <c r="F155" s="103"/>
      <c r="G155" s="103"/>
      <c r="H155" s="103"/>
    </row>
    <row r="156" spans="1:8" ht="39" customHeight="1" hidden="1">
      <c r="A156" s="23">
        <v>145</v>
      </c>
      <c r="B156" s="26"/>
      <c r="C156" s="57"/>
      <c r="D156" s="137"/>
      <c r="E156" s="104"/>
      <c r="F156" s="103"/>
      <c r="G156" s="103"/>
      <c r="H156" s="103"/>
    </row>
    <row r="157" spans="1:8" ht="55.5" customHeight="1">
      <c r="A157" s="23">
        <v>138</v>
      </c>
      <c r="B157" s="106" t="s">
        <v>51</v>
      </c>
      <c r="C157" s="107">
        <v>9100000000</v>
      </c>
      <c r="D157" s="137"/>
      <c r="E157" s="104"/>
      <c r="F157" s="108">
        <f>F158</f>
        <v>1021035</v>
      </c>
      <c r="G157" s="108">
        <f>G158</f>
        <v>1021035</v>
      </c>
      <c r="H157" s="108">
        <f>H158</f>
        <v>1021035</v>
      </c>
    </row>
    <row r="158" spans="1:8" ht="25.5">
      <c r="A158" s="23">
        <v>139</v>
      </c>
      <c r="B158" s="22" t="s">
        <v>52</v>
      </c>
      <c r="C158" s="56">
        <v>9110000000</v>
      </c>
      <c r="D158" s="137"/>
      <c r="E158" s="104"/>
      <c r="F158" s="90">
        <f>F161</f>
        <v>1021035</v>
      </c>
      <c r="G158" s="90">
        <f>G161</f>
        <v>1021035</v>
      </c>
      <c r="H158" s="90">
        <f>H161</f>
        <v>1021035</v>
      </c>
    </row>
    <row r="159" spans="1:8" ht="90" customHeight="1">
      <c r="A159" s="23">
        <v>140</v>
      </c>
      <c r="B159" s="26" t="s">
        <v>53</v>
      </c>
      <c r="C159" s="56">
        <v>9110080210</v>
      </c>
      <c r="D159" s="137"/>
      <c r="E159" s="104"/>
      <c r="F159" s="90">
        <f aca="true" t="shared" si="25" ref="F159:H162">F160</f>
        <v>1021035</v>
      </c>
      <c r="G159" s="90">
        <f t="shared" si="25"/>
        <v>1021035</v>
      </c>
      <c r="H159" s="90">
        <f t="shared" si="25"/>
        <v>1021035</v>
      </c>
    </row>
    <row r="160" spans="1:8" ht="83.25" customHeight="1">
      <c r="A160" s="23">
        <v>142.090909090909</v>
      </c>
      <c r="B160" s="26" t="s">
        <v>299</v>
      </c>
      <c r="C160" s="56">
        <v>9110080210</v>
      </c>
      <c r="D160" s="137">
        <v>100</v>
      </c>
      <c r="E160" s="104"/>
      <c r="F160" s="90">
        <f t="shared" si="25"/>
        <v>1021035</v>
      </c>
      <c r="G160" s="90">
        <f t="shared" si="25"/>
        <v>1021035</v>
      </c>
      <c r="H160" s="90">
        <f t="shared" si="25"/>
        <v>1021035</v>
      </c>
    </row>
    <row r="161" spans="1:8" ht="38.25">
      <c r="A161" s="23">
        <v>142.335664335664</v>
      </c>
      <c r="B161" s="29" t="s">
        <v>54</v>
      </c>
      <c r="C161" s="57">
        <v>9110080210</v>
      </c>
      <c r="D161" s="137">
        <v>120</v>
      </c>
      <c r="E161" s="104"/>
      <c r="F161" s="93">
        <f t="shared" si="25"/>
        <v>1021035</v>
      </c>
      <c r="G161" s="93">
        <f t="shared" si="25"/>
        <v>1021035</v>
      </c>
      <c r="H161" s="93">
        <f t="shared" si="25"/>
        <v>1021035</v>
      </c>
    </row>
    <row r="162" spans="1:8" ht="12.75">
      <c r="A162" s="23">
        <v>142.58041958042</v>
      </c>
      <c r="B162" s="22" t="s">
        <v>184</v>
      </c>
      <c r="C162" s="57">
        <v>9110080210</v>
      </c>
      <c r="D162" s="137">
        <v>120</v>
      </c>
      <c r="E162" s="104" t="s">
        <v>7</v>
      </c>
      <c r="F162" s="93">
        <f t="shared" si="25"/>
        <v>1021035</v>
      </c>
      <c r="G162" s="93">
        <f t="shared" si="25"/>
        <v>1021035</v>
      </c>
      <c r="H162" s="93">
        <f t="shared" si="25"/>
        <v>1021035</v>
      </c>
    </row>
    <row r="163" spans="1:8" ht="54.75" customHeight="1">
      <c r="A163" s="23">
        <v>142.825174825175</v>
      </c>
      <c r="B163" s="26" t="s">
        <v>15</v>
      </c>
      <c r="C163" s="57">
        <v>9110080210</v>
      </c>
      <c r="D163" s="137">
        <v>120</v>
      </c>
      <c r="E163" s="104" t="s">
        <v>8</v>
      </c>
      <c r="F163" s="103">
        <f>'прил 4 ведом'!G14</f>
        <v>1021035</v>
      </c>
      <c r="G163" s="103">
        <f>'прил 4 ведом'!H14</f>
        <v>1021035</v>
      </c>
      <c r="H163" s="103">
        <f>'прил 4 ведом'!I14</f>
        <v>1021035</v>
      </c>
    </row>
    <row r="164" spans="1:8" ht="42" customHeight="1">
      <c r="A164" s="23">
        <v>143.06993006993</v>
      </c>
      <c r="B164" s="136" t="s">
        <v>223</v>
      </c>
      <c r="C164" s="60">
        <v>0</v>
      </c>
      <c r="D164" s="104" t="s">
        <v>213</v>
      </c>
      <c r="E164" s="104" t="s">
        <v>201</v>
      </c>
      <c r="F164" s="108">
        <f>F168+F165</f>
        <v>98404</v>
      </c>
      <c r="G164" s="108">
        <f>G165+G169</f>
        <v>98404</v>
      </c>
      <c r="H164" s="108">
        <f>H165+H169</f>
        <v>98404</v>
      </c>
    </row>
    <row r="165" spans="1:8" ht="218.25" customHeight="1">
      <c r="A165" s="23">
        <v>143.314685314685</v>
      </c>
      <c r="B165" s="133" t="s">
        <v>301</v>
      </c>
      <c r="C165" s="57">
        <v>140082110</v>
      </c>
      <c r="D165" s="104" t="s">
        <v>213</v>
      </c>
      <c r="E165" s="104" t="s">
        <v>210</v>
      </c>
      <c r="F165" s="103">
        <f aca="true" t="shared" si="26" ref="F165:H166">F166</f>
        <v>72000</v>
      </c>
      <c r="G165" s="103">
        <f t="shared" si="26"/>
        <v>72000</v>
      </c>
      <c r="H165" s="103">
        <f t="shared" si="26"/>
        <v>72000</v>
      </c>
    </row>
    <row r="166" spans="1:8" ht="15" customHeight="1">
      <c r="A166" s="23">
        <v>143.559440559441</v>
      </c>
      <c r="B166" s="134" t="s">
        <v>217</v>
      </c>
      <c r="C166" s="57">
        <v>140082110</v>
      </c>
      <c r="D166" s="104" t="s">
        <v>82</v>
      </c>
      <c r="E166" s="104" t="s">
        <v>210</v>
      </c>
      <c r="F166" s="103">
        <f t="shared" si="26"/>
        <v>72000</v>
      </c>
      <c r="G166" s="103">
        <f t="shared" si="26"/>
        <v>72000</v>
      </c>
      <c r="H166" s="103">
        <f t="shared" si="26"/>
        <v>72000</v>
      </c>
    </row>
    <row r="167" spans="1:8" ht="15" customHeight="1">
      <c r="A167" s="23">
        <v>143.804195804196</v>
      </c>
      <c r="B167" s="134" t="s">
        <v>182</v>
      </c>
      <c r="C167" s="57">
        <v>140082110</v>
      </c>
      <c r="D167" s="137">
        <v>540</v>
      </c>
      <c r="E167" s="104" t="s">
        <v>210</v>
      </c>
      <c r="F167" s="103">
        <f>'прил 4 ведом'!G134</f>
        <v>72000</v>
      </c>
      <c r="G167" s="103">
        <f>'прил 4 ведом'!H134</f>
        <v>72000</v>
      </c>
      <c r="H167" s="103">
        <f>'прил 4 ведом'!I134</f>
        <v>72000</v>
      </c>
    </row>
    <row r="168" spans="1:8" ht="140.25" customHeight="1">
      <c r="A168" s="23">
        <v>144.048951048951</v>
      </c>
      <c r="B168" s="133" t="s">
        <v>302</v>
      </c>
      <c r="C168" s="57">
        <v>8110082090</v>
      </c>
      <c r="D168" s="104" t="s">
        <v>213</v>
      </c>
      <c r="E168" s="104" t="s">
        <v>199</v>
      </c>
      <c r="F168" s="103">
        <f aca="true" t="shared" si="27" ref="F168:H169">F169</f>
        <v>26404</v>
      </c>
      <c r="G168" s="103">
        <f t="shared" si="27"/>
        <v>26404</v>
      </c>
      <c r="H168" s="103">
        <f t="shared" si="27"/>
        <v>26404</v>
      </c>
    </row>
    <row r="169" spans="1:8" ht="15" customHeight="1">
      <c r="A169" s="23">
        <v>144.293706293706</v>
      </c>
      <c r="B169" s="134" t="s">
        <v>217</v>
      </c>
      <c r="C169" s="57">
        <v>8110082090</v>
      </c>
      <c r="D169" s="137">
        <v>500</v>
      </c>
      <c r="E169" s="104" t="s">
        <v>199</v>
      </c>
      <c r="F169" s="103">
        <f t="shared" si="27"/>
        <v>26404</v>
      </c>
      <c r="G169" s="103">
        <f t="shared" si="27"/>
        <v>26404</v>
      </c>
      <c r="H169" s="103">
        <f t="shared" si="27"/>
        <v>26404</v>
      </c>
    </row>
    <row r="170" spans="1:8" ht="15" customHeight="1">
      <c r="A170" s="23">
        <v>144.538461538462</v>
      </c>
      <c r="B170" s="134" t="s">
        <v>182</v>
      </c>
      <c r="C170" s="57">
        <v>8110082090</v>
      </c>
      <c r="D170" s="137">
        <v>540</v>
      </c>
      <c r="E170" s="104" t="s">
        <v>199</v>
      </c>
      <c r="F170" s="103">
        <f>'прил 4 ведом'!G143</f>
        <v>26404</v>
      </c>
      <c r="G170" s="103">
        <f>'прил 4 ведом'!H143</f>
        <v>26404</v>
      </c>
      <c r="H170" s="103">
        <f>'прил 4 ведом'!I143</f>
        <v>26404</v>
      </c>
    </row>
    <row r="171" spans="1:9" ht="15">
      <c r="A171" s="23">
        <v>144.783216783217</v>
      </c>
      <c r="B171" s="22" t="s">
        <v>25</v>
      </c>
      <c r="C171" s="23"/>
      <c r="D171" s="27"/>
      <c r="E171" s="23"/>
      <c r="F171" s="96">
        <v>0</v>
      </c>
      <c r="G171" s="96">
        <f>'прил 4 ведом'!H144</f>
        <v>264072</v>
      </c>
      <c r="H171" s="96">
        <f>'прил 4 ведом'!I144</f>
        <v>509368</v>
      </c>
      <c r="I171" s="17"/>
    </row>
    <row r="172" spans="1:9" ht="15">
      <c r="A172" s="175"/>
      <c r="B172" s="175"/>
      <c r="C172" s="23"/>
      <c r="D172" s="28"/>
      <c r="E172" s="23"/>
      <c r="F172" s="90">
        <f>F171+F157+F149++F115+F98+F12+F164</f>
        <v>10920950</v>
      </c>
      <c r="G172" s="90">
        <f>G171+G157+G149++G115+G98+G12+G164</f>
        <v>11136042</v>
      </c>
      <c r="H172" s="90">
        <f>H171+H157+H149++H115+H98+H12+H164</f>
        <v>11005817</v>
      </c>
      <c r="I172" s="20"/>
    </row>
  </sheetData>
  <sheetProtection/>
  <mergeCells count="14">
    <mergeCell ref="A2:I2"/>
    <mergeCell ref="A3:I3"/>
    <mergeCell ref="A1:H1"/>
    <mergeCell ref="A7:H7"/>
    <mergeCell ref="A5:H6"/>
    <mergeCell ref="A172:B172"/>
    <mergeCell ref="F8:F10"/>
    <mergeCell ref="G8:G10"/>
    <mergeCell ref="H8:H10"/>
    <mergeCell ref="E8:E10"/>
    <mergeCell ref="A8:A10"/>
    <mergeCell ref="B8:B10"/>
    <mergeCell ref="C8:C10"/>
    <mergeCell ref="D8:D10"/>
  </mergeCells>
  <printOptions/>
  <pageMargins left="0.7874015748031497" right="0.1968503937007874" top="0.1968503937007874" bottom="0.1968503937007874" header="0.11811023622047245" footer="0.196850393700787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9"/>
  <sheetViews>
    <sheetView zoomScalePageLayoutView="0" workbookViewId="0" topLeftCell="A1">
      <selection activeCell="M14" sqref="M14"/>
    </sheetView>
  </sheetViews>
  <sheetFormatPr defaultColWidth="9.00390625" defaultRowHeight="12.75"/>
  <cols>
    <col min="1" max="1" width="4.125" style="4" customWidth="1"/>
    <col min="2" max="2" width="34.625" style="4" customWidth="1"/>
    <col min="3" max="3" width="6.125" style="4" customWidth="1"/>
    <col min="4" max="4" width="10.125" style="4" customWidth="1"/>
    <col min="5" max="5" width="4.375" style="4" customWidth="1"/>
    <col min="6" max="6" width="11.25390625" style="4" customWidth="1"/>
    <col min="7" max="7" width="12.25390625" style="4" customWidth="1"/>
    <col min="8" max="8" width="10.375" style="4" customWidth="1"/>
    <col min="9" max="9" width="9.00390625" style="0" hidden="1" customWidth="1"/>
  </cols>
  <sheetData>
    <row r="1" spans="1:8" ht="12.75">
      <c r="A1" s="150" t="s">
        <v>297</v>
      </c>
      <c r="B1" s="150"/>
      <c r="C1" s="150"/>
      <c r="D1" s="150"/>
      <c r="E1" s="150"/>
      <c r="F1" s="150"/>
      <c r="G1" s="150"/>
      <c r="H1" s="150"/>
    </row>
    <row r="2" spans="1:9" ht="12.75">
      <c r="A2" s="149" t="s">
        <v>380</v>
      </c>
      <c r="B2" s="149"/>
      <c r="C2" s="149"/>
      <c r="D2" s="149"/>
      <c r="E2" s="149"/>
      <c r="F2" s="149"/>
      <c r="G2" s="149"/>
      <c r="H2" s="149"/>
      <c r="I2" s="149"/>
    </row>
    <row r="3" spans="1:9" ht="12.75">
      <c r="A3" s="149" t="s">
        <v>379</v>
      </c>
      <c r="B3" s="149"/>
      <c r="C3" s="149"/>
      <c r="D3" s="149"/>
      <c r="E3" s="149"/>
      <c r="F3" s="149"/>
      <c r="G3" s="149"/>
      <c r="H3" s="149"/>
      <c r="I3" s="149"/>
    </row>
    <row r="4" ht="12.75">
      <c r="A4" s="5"/>
    </row>
    <row r="5" spans="1:7" ht="48" customHeight="1">
      <c r="A5" s="169" t="s">
        <v>343</v>
      </c>
      <c r="B5" s="169"/>
      <c r="C5" s="169"/>
      <c r="D5" s="169"/>
      <c r="E5" s="169"/>
      <c r="F5" s="169"/>
      <c r="G5" s="169"/>
    </row>
    <row r="6" spans="1:7" ht="40.5" customHeight="1">
      <c r="A6" s="169"/>
      <c r="B6" s="169"/>
      <c r="C6" s="169"/>
      <c r="D6" s="169"/>
      <c r="E6" s="169"/>
      <c r="F6" s="169"/>
      <c r="G6" s="169"/>
    </row>
    <row r="7" spans="1:5" ht="15.75" customHeight="1">
      <c r="A7" s="174" t="s">
        <v>47</v>
      </c>
      <c r="B7" s="174"/>
      <c r="C7" s="174"/>
      <c r="D7" s="174"/>
      <c r="E7" s="174"/>
    </row>
    <row r="8" spans="1:8" ht="12.75" customHeight="1">
      <c r="A8" s="151" t="s">
        <v>164</v>
      </c>
      <c r="B8" s="152" t="s">
        <v>16</v>
      </c>
      <c r="C8" s="156" t="s">
        <v>183</v>
      </c>
      <c r="D8" s="151" t="s">
        <v>17</v>
      </c>
      <c r="E8" s="151" t="s">
        <v>18</v>
      </c>
      <c r="F8" s="152" t="s">
        <v>250</v>
      </c>
      <c r="G8" s="152" t="s">
        <v>251</v>
      </c>
      <c r="H8" s="152" t="s">
        <v>339</v>
      </c>
    </row>
    <row r="9" spans="1:8" ht="12.75" customHeight="1">
      <c r="A9" s="151"/>
      <c r="B9" s="152"/>
      <c r="C9" s="156"/>
      <c r="D9" s="151"/>
      <c r="E9" s="151"/>
      <c r="F9" s="176"/>
      <c r="G9" s="176"/>
      <c r="H9" s="176"/>
    </row>
    <row r="10" spans="1:8" ht="12.75" customHeight="1">
      <c r="A10" s="151"/>
      <c r="B10" s="152"/>
      <c r="C10" s="156"/>
      <c r="D10" s="151"/>
      <c r="E10" s="151"/>
      <c r="F10" s="176"/>
      <c r="G10" s="176"/>
      <c r="H10" s="176"/>
    </row>
    <row r="11" spans="1:8" ht="19.5" customHeight="1">
      <c r="A11" s="23">
        <v>1</v>
      </c>
      <c r="B11" s="25" t="s">
        <v>27</v>
      </c>
      <c r="C11" s="23"/>
      <c r="D11" s="23"/>
      <c r="E11" s="23"/>
      <c r="F11" s="90">
        <f>F12+F56+F65+F81+F97+F119+F130+F143+F140+F149</f>
        <v>10820950</v>
      </c>
      <c r="G11" s="90">
        <f>G12+G56+G65+G81+G97+G119+G130+G143+G140+G149+G152</f>
        <v>11136042</v>
      </c>
      <c r="H11" s="90">
        <f>H12+H56+H65+H81+H97+H119+H130+H143+H140+H149+H152</f>
        <v>11005817</v>
      </c>
    </row>
    <row r="12" spans="1:8" ht="12.75">
      <c r="A12" s="23">
        <v>2</v>
      </c>
      <c r="B12" s="26" t="s">
        <v>184</v>
      </c>
      <c r="C12" s="27" t="s">
        <v>7</v>
      </c>
      <c r="D12" s="23"/>
      <c r="E12" s="23"/>
      <c r="F12" s="93">
        <f>F13+F19+F29+F35</f>
        <v>6209283</v>
      </c>
      <c r="G12" s="93">
        <f>G13+G19+G29+G35</f>
        <v>6362486</v>
      </c>
      <c r="H12" s="93">
        <f>H13+H19+H29+H35</f>
        <v>6386616</v>
      </c>
    </row>
    <row r="13" spans="1:8" ht="51" customHeight="1">
      <c r="A13" s="23">
        <v>3</v>
      </c>
      <c r="B13" s="26" t="s">
        <v>15</v>
      </c>
      <c r="C13" s="27" t="s">
        <v>8</v>
      </c>
      <c r="D13" s="23"/>
      <c r="E13" s="23"/>
      <c r="F13" s="93">
        <f aca="true" t="shared" si="0" ref="F13:H14">F14</f>
        <v>1021035</v>
      </c>
      <c r="G13" s="93">
        <f t="shared" si="0"/>
        <v>1021035</v>
      </c>
      <c r="H13" s="93">
        <f t="shared" si="0"/>
        <v>1021035</v>
      </c>
    </row>
    <row r="14" spans="1:8" ht="53.25" customHeight="1">
      <c r="A14" s="23">
        <v>4</v>
      </c>
      <c r="B14" s="26" t="s">
        <v>51</v>
      </c>
      <c r="C14" s="27" t="s">
        <v>8</v>
      </c>
      <c r="D14" s="56">
        <v>9100000000</v>
      </c>
      <c r="E14" s="23"/>
      <c r="F14" s="93">
        <f t="shared" si="0"/>
        <v>1021035</v>
      </c>
      <c r="G14" s="93">
        <f t="shared" si="0"/>
        <v>1021035</v>
      </c>
      <c r="H14" s="93">
        <f t="shared" si="0"/>
        <v>1021035</v>
      </c>
    </row>
    <row r="15" spans="1:8" ht="25.5">
      <c r="A15" s="23">
        <v>5</v>
      </c>
      <c r="B15" s="22" t="s">
        <v>52</v>
      </c>
      <c r="C15" s="27" t="s">
        <v>8</v>
      </c>
      <c r="D15" s="56">
        <v>9110000000</v>
      </c>
      <c r="E15" s="23"/>
      <c r="F15" s="93">
        <f>F18</f>
        <v>1021035</v>
      </c>
      <c r="G15" s="93">
        <f>G18</f>
        <v>1021035</v>
      </c>
      <c r="H15" s="93">
        <f>H18</f>
        <v>1021035</v>
      </c>
    </row>
    <row r="16" spans="1:8" ht="89.25">
      <c r="A16" s="23">
        <v>6</v>
      </c>
      <c r="B16" s="26" t="s">
        <v>53</v>
      </c>
      <c r="C16" s="27" t="s">
        <v>8</v>
      </c>
      <c r="D16" s="56">
        <v>9110080210</v>
      </c>
      <c r="E16" s="23"/>
      <c r="F16" s="93">
        <f aca="true" t="shared" si="1" ref="F16:H17">F17</f>
        <v>1021035</v>
      </c>
      <c r="G16" s="93">
        <f t="shared" si="1"/>
        <v>1021035</v>
      </c>
      <c r="H16" s="93">
        <f t="shared" si="1"/>
        <v>1021035</v>
      </c>
    </row>
    <row r="17" spans="1:8" ht="81.75" customHeight="1">
      <c r="A17" s="23">
        <v>7</v>
      </c>
      <c r="B17" s="26" t="s">
        <v>299</v>
      </c>
      <c r="C17" s="27" t="s">
        <v>8</v>
      </c>
      <c r="D17" s="56">
        <v>9110080210</v>
      </c>
      <c r="E17" s="23">
        <v>100</v>
      </c>
      <c r="F17" s="93">
        <f t="shared" si="1"/>
        <v>1021035</v>
      </c>
      <c r="G17" s="93">
        <f t="shared" si="1"/>
        <v>1021035</v>
      </c>
      <c r="H17" s="93">
        <f t="shared" si="1"/>
        <v>1021035</v>
      </c>
    </row>
    <row r="18" spans="1:8" ht="38.25">
      <c r="A18" s="23">
        <v>8</v>
      </c>
      <c r="B18" s="29" t="s">
        <v>54</v>
      </c>
      <c r="C18" s="31" t="s">
        <v>8</v>
      </c>
      <c r="D18" s="57">
        <v>9110080210</v>
      </c>
      <c r="E18" s="30">
        <v>120</v>
      </c>
      <c r="F18" s="103">
        <f>'прил 4 ведом'!G14</f>
        <v>1021035</v>
      </c>
      <c r="G18" s="103">
        <f>F18</f>
        <v>1021035</v>
      </c>
      <c r="H18" s="103">
        <f>G18</f>
        <v>1021035</v>
      </c>
    </row>
    <row r="19" spans="1:8" ht="67.5" customHeight="1">
      <c r="A19" s="23">
        <v>9</v>
      </c>
      <c r="B19" s="26" t="s">
        <v>186</v>
      </c>
      <c r="C19" s="27" t="s">
        <v>9</v>
      </c>
      <c r="D19" s="56"/>
      <c r="E19" s="23"/>
      <c r="F19" s="93">
        <f>F20</f>
        <v>4415613</v>
      </c>
      <c r="G19" s="93">
        <f>G20</f>
        <v>4568816</v>
      </c>
      <c r="H19" s="93">
        <f>H20</f>
        <v>4592946</v>
      </c>
    </row>
    <row r="20" spans="1:8" ht="25.5">
      <c r="A20" s="23">
        <v>10</v>
      </c>
      <c r="B20" s="26" t="s">
        <v>55</v>
      </c>
      <c r="C20" s="27" t="s">
        <v>9</v>
      </c>
      <c r="D20" s="56">
        <v>8100000000</v>
      </c>
      <c r="E20" s="23"/>
      <c r="F20" s="93">
        <f aca="true" t="shared" si="2" ref="F20:H21">F21</f>
        <v>4415613</v>
      </c>
      <c r="G20" s="93">
        <f t="shared" si="2"/>
        <v>4568816</v>
      </c>
      <c r="H20" s="93">
        <f t="shared" si="2"/>
        <v>4592946</v>
      </c>
    </row>
    <row r="21" spans="1:8" ht="25.5">
      <c r="A21" s="23">
        <v>11</v>
      </c>
      <c r="B21" s="26" t="s">
        <v>59</v>
      </c>
      <c r="C21" s="27" t="s">
        <v>9</v>
      </c>
      <c r="D21" s="56">
        <v>8110000000</v>
      </c>
      <c r="E21" s="23"/>
      <c r="F21" s="93">
        <f t="shared" si="2"/>
        <v>4415613</v>
      </c>
      <c r="G21" s="93">
        <f t="shared" si="2"/>
        <v>4568816</v>
      </c>
      <c r="H21" s="93">
        <f t="shared" si="2"/>
        <v>4592946</v>
      </c>
    </row>
    <row r="22" spans="1:8" ht="63.75">
      <c r="A22" s="23">
        <v>12</v>
      </c>
      <c r="B22" s="26" t="s">
        <v>56</v>
      </c>
      <c r="C22" s="27" t="s">
        <v>9</v>
      </c>
      <c r="D22" s="56">
        <v>8110080210</v>
      </c>
      <c r="E22" s="23"/>
      <c r="F22" s="93">
        <f>F23+F25+F27</f>
        <v>4415613</v>
      </c>
      <c r="G22" s="93">
        <f>G23+G25+G27</f>
        <v>4568816</v>
      </c>
      <c r="H22" s="93">
        <f>H23+H25+H27</f>
        <v>4592946</v>
      </c>
    </row>
    <row r="23" spans="1:8" ht="94.5" customHeight="1">
      <c r="A23" s="23">
        <v>13</v>
      </c>
      <c r="B23" s="26" t="s">
        <v>299</v>
      </c>
      <c r="C23" s="27" t="s">
        <v>9</v>
      </c>
      <c r="D23" s="56">
        <v>8110080210</v>
      </c>
      <c r="E23" s="23">
        <v>100</v>
      </c>
      <c r="F23" s="93">
        <f>F24</f>
        <v>3964746</v>
      </c>
      <c r="G23" s="93">
        <f>G24</f>
        <v>3964746</v>
      </c>
      <c r="H23" s="93">
        <f>H24</f>
        <v>3964746</v>
      </c>
    </row>
    <row r="24" spans="1:8" ht="38.25">
      <c r="A24" s="23">
        <v>14</v>
      </c>
      <c r="B24" s="29" t="s">
        <v>54</v>
      </c>
      <c r="C24" s="31" t="s">
        <v>9</v>
      </c>
      <c r="D24" s="57">
        <v>8110080210</v>
      </c>
      <c r="E24" s="30">
        <v>120</v>
      </c>
      <c r="F24" s="103">
        <f>'прил 4 ведом'!G25</f>
        <v>3964746</v>
      </c>
      <c r="G24" s="103">
        <f>'прил 4 ведом'!H25</f>
        <v>3964746</v>
      </c>
      <c r="H24" s="103">
        <f>'прил 4 ведом'!I25</f>
        <v>3964746</v>
      </c>
    </row>
    <row r="25" spans="1:8" ht="25.5">
      <c r="A25" s="23">
        <v>15</v>
      </c>
      <c r="B25" s="29" t="s">
        <v>69</v>
      </c>
      <c r="C25" s="31" t="s">
        <v>9</v>
      </c>
      <c r="D25" s="57">
        <v>8110080210</v>
      </c>
      <c r="E25" s="30">
        <v>200</v>
      </c>
      <c r="F25" s="93">
        <f>F26</f>
        <v>449367</v>
      </c>
      <c r="G25" s="93">
        <f>G26</f>
        <v>602570</v>
      </c>
      <c r="H25" s="93">
        <f>H26</f>
        <v>626700</v>
      </c>
    </row>
    <row r="26" spans="1:8" ht="38.25">
      <c r="A26" s="23">
        <v>16</v>
      </c>
      <c r="B26" s="29" t="s">
        <v>71</v>
      </c>
      <c r="C26" s="31" t="s">
        <v>9</v>
      </c>
      <c r="D26" s="57">
        <v>8110080210</v>
      </c>
      <c r="E26" s="30">
        <v>240</v>
      </c>
      <c r="F26" s="103">
        <f>'прил 4 ведом'!G27</f>
        <v>449367</v>
      </c>
      <c r="G26" s="103">
        <f>'прил 4 ведом'!H27</f>
        <v>602570</v>
      </c>
      <c r="H26" s="103">
        <f>'прил 4 ведом'!I27</f>
        <v>626700</v>
      </c>
    </row>
    <row r="27" spans="1:8" ht="12.75">
      <c r="A27" s="23">
        <v>17</v>
      </c>
      <c r="B27" s="29" t="s">
        <v>57</v>
      </c>
      <c r="C27" s="31" t="s">
        <v>9</v>
      </c>
      <c r="D27" s="57">
        <v>8110080210</v>
      </c>
      <c r="E27" s="30">
        <v>800</v>
      </c>
      <c r="F27" s="93">
        <f>F28</f>
        <v>1500</v>
      </c>
      <c r="G27" s="93">
        <f>G28</f>
        <v>1500</v>
      </c>
      <c r="H27" s="93">
        <f>H28</f>
        <v>1500</v>
      </c>
    </row>
    <row r="28" spans="1:8" ht="12.75">
      <c r="A28" s="23">
        <v>18</v>
      </c>
      <c r="B28" s="29" t="s">
        <v>120</v>
      </c>
      <c r="C28" s="31" t="s">
        <v>9</v>
      </c>
      <c r="D28" s="57">
        <v>8110080210</v>
      </c>
      <c r="E28" s="30">
        <v>850</v>
      </c>
      <c r="F28" s="103">
        <f>'прил 4 ведом'!G29</f>
        <v>1500</v>
      </c>
      <c r="G28" s="103">
        <f>'прил 4 ведом'!H29</f>
        <v>1500</v>
      </c>
      <c r="H28" s="103">
        <f>'прил 4 ведом'!I29</f>
        <v>1500</v>
      </c>
    </row>
    <row r="29" spans="1:8" ht="12.75">
      <c r="A29" s="23">
        <v>19</v>
      </c>
      <c r="B29" s="22" t="s">
        <v>187</v>
      </c>
      <c r="C29" s="27" t="s">
        <v>19</v>
      </c>
      <c r="D29" s="56"/>
      <c r="E29" s="23"/>
      <c r="F29" s="93">
        <f aca="true" t="shared" si="3" ref="F29:H30">F30</f>
        <v>1000</v>
      </c>
      <c r="G29" s="93">
        <f t="shared" si="3"/>
        <v>1000</v>
      </c>
      <c r="H29" s="93">
        <f t="shared" si="3"/>
        <v>1000</v>
      </c>
    </row>
    <row r="30" spans="1:8" ht="25.5">
      <c r="A30" s="23">
        <v>20</v>
      </c>
      <c r="B30" s="26" t="s">
        <v>55</v>
      </c>
      <c r="C30" s="27" t="s">
        <v>19</v>
      </c>
      <c r="D30" s="56">
        <v>8100000000</v>
      </c>
      <c r="E30" s="23"/>
      <c r="F30" s="93">
        <f t="shared" si="3"/>
        <v>1000</v>
      </c>
      <c r="G30" s="93">
        <f t="shared" si="3"/>
        <v>1000</v>
      </c>
      <c r="H30" s="93">
        <f t="shared" si="3"/>
        <v>1000</v>
      </c>
    </row>
    <row r="31" spans="1:8" ht="25.5">
      <c r="A31" s="23">
        <v>21</v>
      </c>
      <c r="B31" s="26" t="s">
        <v>304</v>
      </c>
      <c r="C31" s="27" t="s">
        <v>19</v>
      </c>
      <c r="D31" s="56">
        <v>8110000000</v>
      </c>
      <c r="E31" s="23"/>
      <c r="F31" s="93">
        <f>F33</f>
        <v>1000</v>
      </c>
      <c r="G31" s="93">
        <f>G33</f>
        <v>1000</v>
      </c>
      <c r="H31" s="93">
        <f>H33</f>
        <v>1000</v>
      </c>
    </row>
    <row r="32" spans="1:8" ht="55.5" customHeight="1">
      <c r="A32" s="23">
        <v>22</v>
      </c>
      <c r="B32" s="22" t="s">
        <v>28</v>
      </c>
      <c r="C32" s="27" t="s">
        <v>19</v>
      </c>
      <c r="D32" s="56">
        <v>8110080050</v>
      </c>
      <c r="E32" s="23"/>
      <c r="F32" s="93">
        <f aca="true" t="shared" si="4" ref="F32:H33">F33</f>
        <v>1000</v>
      </c>
      <c r="G32" s="93">
        <f t="shared" si="4"/>
        <v>1000</v>
      </c>
      <c r="H32" s="93">
        <f t="shared" si="4"/>
        <v>1000</v>
      </c>
    </row>
    <row r="33" spans="1:8" ht="12.75">
      <c r="A33" s="23">
        <v>23</v>
      </c>
      <c r="B33" s="22" t="s">
        <v>57</v>
      </c>
      <c r="C33" s="27" t="s">
        <v>19</v>
      </c>
      <c r="D33" s="56">
        <v>8110080050</v>
      </c>
      <c r="E33" s="27" t="s">
        <v>58</v>
      </c>
      <c r="F33" s="93">
        <f t="shared" si="4"/>
        <v>1000</v>
      </c>
      <c r="G33" s="93">
        <f t="shared" si="4"/>
        <v>1000</v>
      </c>
      <c r="H33" s="93">
        <f t="shared" si="4"/>
        <v>1000</v>
      </c>
    </row>
    <row r="34" spans="1:8" ht="12.75">
      <c r="A34" s="23">
        <v>24</v>
      </c>
      <c r="B34" s="22" t="s">
        <v>118</v>
      </c>
      <c r="C34" s="27" t="s">
        <v>19</v>
      </c>
      <c r="D34" s="56">
        <v>8110080050</v>
      </c>
      <c r="E34" s="27" t="s">
        <v>117</v>
      </c>
      <c r="F34" s="103">
        <v>1000</v>
      </c>
      <c r="G34" s="103">
        <v>1000</v>
      </c>
      <c r="H34" s="103">
        <v>1000</v>
      </c>
    </row>
    <row r="35" spans="1:8" ht="12.75">
      <c r="A35" s="23">
        <v>25</v>
      </c>
      <c r="B35" s="22" t="s">
        <v>193</v>
      </c>
      <c r="C35" s="27" t="s">
        <v>192</v>
      </c>
      <c r="D35" s="56"/>
      <c r="E35" s="27"/>
      <c r="F35" s="103">
        <f>F39+F47+F36</f>
        <v>771635</v>
      </c>
      <c r="G35" s="103">
        <f>G39+G47+G36</f>
        <v>771635</v>
      </c>
      <c r="H35" s="103">
        <f>H39+H47+H36</f>
        <v>771635</v>
      </c>
    </row>
    <row r="36" spans="1:8" ht="106.5" customHeight="1">
      <c r="A36" s="23">
        <v>26</v>
      </c>
      <c r="B36" s="22" t="s">
        <v>60</v>
      </c>
      <c r="C36" s="27" t="s">
        <v>192</v>
      </c>
      <c r="D36" s="56">
        <v>8110075140</v>
      </c>
      <c r="E36" s="27" t="s">
        <v>70</v>
      </c>
      <c r="F36" s="103">
        <f aca="true" t="shared" si="5" ref="F36:H37">F37</f>
        <v>7715</v>
      </c>
      <c r="G36" s="103">
        <f t="shared" si="5"/>
        <v>7715</v>
      </c>
      <c r="H36" s="103">
        <f t="shared" si="5"/>
        <v>7715</v>
      </c>
    </row>
    <row r="37" spans="1:8" ht="29.25" customHeight="1">
      <c r="A37" s="23">
        <v>27</v>
      </c>
      <c r="B37" s="22" t="s">
        <v>69</v>
      </c>
      <c r="C37" s="27" t="s">
        <v>192</v>
      </c>
      <c r="D37" s="56">
        <v>8110075140</v>
      </c>
      <c r="E37" s="27" t="s">
        <v>72</v>
      </c>
      <c r="F37" s="103">
        <f t="shared" si="5"/>
        <v>7715</v>
      </c>
      <c r="G37" s="103">
        <f t="shared" si="5"/>
        <v>7715</v>
      </c>
      <c r="H37" s="103">
        <f t="shared" si="5"/>
        <v>7715</v>
      </c>
    </row>
    <row r="38" spans="1:8" ht="44.25" customHeight="1">
      <c r="A38" s="23">
        <v>28</v>
      </c>
      <c r="B38" s="22" t="s">
        <v>71</v>
      </c>
      <c r="C38" s="27" t="s">
        <v>192</v>
      </c>
      <c r="D38" s="56">
        <v>8110075140</v>
      </c>
      <c r="E38" s="27" t="s">
        <v>212</v>
      </c>
      <c r="F38" s="103">
        <f>'прил 4 ведом'!G39</f>
        <v>7715</v>
      </c>
      <c r="G38" s="103">
        <f>'прил 4 ведом'!H39</f>
        <v>7715</v>
      </c>
      <c r="H38" s="103">
        <f>'прил 4 ведом'!I39</f>
        <v>7715</v>
      </c>
    </row>
    <row r="39" spans="1:8" ht="66.75" customHeight="1">
      <c r="A39" s="23">
        <v>29</v>
      </c>
      <c r="B39" s="26" t="s">
        <v>153</v>
      </c>
      <c r="C39" s="31" t="s">
        <v>192</v>
      </c>
      <c r="D39" s="57">
        <v>100000000</v>
      </c>
      <c r="E39" s="30"/>
      <c r="F39" s="93">
        <f>F40</f>
        <v>763920</v>
      </c>
      <c r="G39" s="93">
        <f>G40</f>
        <v>763920</v>
      </c>
      <c r="H39" s="93">
        <f>H40</f>
        <v>763920</v>
      </c>
    </row>
    <row r="40" spans="1:8" ht="27.75" customHeight="1">
      <c r="A40" s="23">
        <v>30</v>
      </c>
      <c r="B40" s="29" t="s">
        <v>300</v>
      </c>
      <c r="C40" s="31" t="s">
        <v>192</v>
      </c>
      <c r="D40" s="57">
        <v>110000000</v>
      </c>
      <c r="E40" s="30"/>
      <c r="F40" s="93">
        <f>F41+F44</f>
        <v>763920</v>
      </c>
      <c r="G40" s="93">
        <f>G41+G44</f>
        <v>763920</v>
      </c>
      <c r="H40" s="93">
        <f>H41+H44</f>
        <v>763920</v>
      </c>
    </row>
    <row r="41" spans="1:8" ht="105" customHeight="1">
      <c r="A41" s="23">
        <v>31</v>
      </c>
      <c r="B41" s="29" t="s">
        <v>142</v>
      </c>
      <c r="C41" s="31" t="s">
        <v>192</v>
      </c>
      <c r="D41" s="57">
        <v>110081010</v>
      </c>
      <c r="E41" s="30"/>
      <c r="F41" s="93">
        <f aca="true" t="shared" si="6" ref="F41:H42">F42</f>
        <v>668430</v>
      </c>
      <c r="G41" s="93">
        <f t="shared" si="6"/>
        <v>668430</v>
      </c>
      <c r="H41" s="93">
        <f t="shared" si="6"/>
        <v>668430</v>
      </c>
    </row>
    <row r="42" spans="1:8" ht="81" customHeight="1">
      <c r="A42" s="23">
        <v>32</v>
      </c>
      <c r="B42" s="26" t="s">
        <v>299</v>
      </c>
      <c r="C42" s="31" t="s">
        <v>192</v>
      </c>
      <c r="D42" s="57">
        <v>110081010</v>
      </c>
      <c r="E42" s="30">
        <v>100</v>
      </c>
      <c r="F42" s="93">
        <f t="shared" si="6"/>
        <v>668430</v>
      </c>
      <c r="G42" s="93">
        <f t="shared" si="6"/>
        <v>668430</v>
      </c>
      <c r="H42" s="93">
        <f t="shared" si="6"/>
        <v>668430</v>
      </c>
    </row>
    <row r="43" spans="1:8" ht="38.25">
      <c r="A43" s="23">
        <v>33</v>
      </c>
      <c r="B43" s="29" t="s">
        <v>54</v>
      </c>
      <c r="C43" s="31" t="s">
        <v>192</v>
      </c>
      <c r="D43" s="57">
        <v>110081010</v>
      </c>
      <c r="E43" s="30">
        <v>120</v>
      </c>
      <c r="F43" s="103">
        <f>'прил 4 ведом'!G44</f>
        <v>668430</v>
      </c>
      <c r="G43" s="103">
        <f>'прил 4 ведом'!H44</f>
        <v>668430</v>
      </c>
      <c r="H43" s="103">
        <f>'прил 4 ведом'!I44</f>
        <v>668430</v>
      </c>
    </row>
    <row r="44" spans="1:8" ht="102">
      <c r="A44" s="23">
        <v>34</v>
      </c>
      <c r="B44" s="29" t="s">
        <v>143</v>
      </c>
      <c r="C44" s="31" t="s">
        <v>192</v>
      </c>
      <c r="D44" s="57">
        <v>110081060</v>
      </c>
      <c r="E44" s="30"/>
      <c r="F44" s="93">
        <f aca="true" t="shared" si="7" ref="F44:H45">F45</f>
        <v>95490</v>
      </c>
      <c r="G44" s="93">
        <f t="shared" si="7"/>
        <v>95490</v>
      </c>
      <c r="H44" s="93">
        <f t="shared" si="7"/>
        <v>95490</v>
      </c>
    </row>
    <row r="45" spans="1:8" ht="80.25" customHeight="1">
      <c r="A45" s="23">
        <v>35</v>
      </c>
      <c r="B45" s="26" t="s">
        <v>299</v>
      </c>
      <c r="C45" s="31" t="s">
        <v>192</v>
      </c>
      <c r="D45" s="57">
        <v>110081060</v>
      </c>
      <c r="E45" s="30">
        <v>100</v>
      </c>
      <c r="F45" s="93">
        <f t="shared" si="7"/>
        <v>95490</v>
      </c>
      <c r="G45" s="93">
        <f t="shared" si="7"/>
        <v>95490</v>
      </c>
      <c r="H45" s="93">
        <f t="shared" si="7"/>
        <v>95490</v>
      </c>
    </row>
    <row r="46" spans="1:9" ht="39.75" customHeight="1">
      <c r="A46" s="23">
        <v>36</v>
      </c>
      <c r="B46" s="29" t="s">
        <v>54</v>
      </c>
      <c r="C46" s="31" t="s">
        <v>192</v>
      </c>
      <c r="D46" s="57">
        <v>110081060</v>
      </c>
      <c r="E46" s="30">
        <v>120</v>
      </c>
      <c r="F46" s="103">
        <f>'прил 4 ведом'!G47</f>
        <v>95490</v>
      </c>
      <c r="G46" s="103">
        <f>'прил 4 ведом'!H47</f>
        <v>95490</v>
      </c>
      <c r="H46" s="103">
        <f>'прил 4 ведом'!I47</f>
        <v>95490</v>
      </c>
      <c r="I46" s="112"/>
    </row>
    <row r="47" spans="1:8" ht="25.5" hidden="1">
      <c r="A47" s="23">
        <v>37</v>
      </c>
      <c r="B47" s="26" t="s">
        <v>55</v>
      </c>
      <c r="C47" s="27" t="s">
        <v>192</v>
      </c>
      <c r="D47" s="56">
        <v>8100000000</v>
      </c>
      <c r="E47" s="27"/>
      <c r="F47" s="93">
        <f>F48</f>
        <v>0</v>
      </c>
      <c r="G47" s="93">
        <f>G48</f>
        <v>0</v>
      </c>
      <c r="H47" s="93">
        <f>H48</f>
        <v>0</v>
      </c>
    </row>
    <row r="48" spans="1:8" ht="25.5" hidden="1">
      <c r="A48" s="23">
        <v>38</v>
      </c>
      <c r="B48" s="26" t="s">
        <v>59</v>
      </c>
      <c r="C48" s="27" t="s">
        <v>192</v>
      </c>
      <c r="D48" s="56">
        <v>8110000000</v>
      </c>
      <c r="E48" s="27"/>
      <c r="F48" s="93">
        <f>F49+F53</f>
        <v>0</v>
      </c>
      <c r="G48" s="93">
        <f>G49+G53</f>
        <v>0</v>
      </c>
      <c r="H48" s="93">
        <f>H49+H53</f>
        <v>0</v>
      </c>
    </row>
    <row r="49" spans="1:8" ht="25.5" hidden="1">
      <c r="A49" s="23">
        <v>39</v>
      </c>
      <c r="B49" s="26" t="s">
        <v>59</v>
      </c>
      <c r="C49" s="27" t="s">
        <v>192</v>
      </c>
      <c r="D49" s="56">
        <v>8180000000</v>
      </c>
      <c r="E49" s="27"/>
      <c r="F49" s="93">
        <f aca="true" t="shared" si="8" ref="F49:H51">F50</f>
        <v>0</v>
      </c>
      <c r="G49" s="93">
        <f t="shared" si="8"/>
        <v>0</v>
      </c>
      <c r="H49" s="93">
        <f t="shared" si="8"/>
        <v>0</v>
      </c>
    </row>
    <row r="50" spans="1:8" ht="102" hidden="1">
      <c r="A50" s="23">
        <v>40</v>
      </c>
      <c r="B50" s="22" t="s">
        <v>60</v>
      </c>
      <c r="C50" s="27" t="s">
        <v>192</v>
      </c>
      <c r="D50" s="56">
        <v>8110075140</v>
      </c>
      <c r="E50" s="27"/>
      <c r="F50" s="93">
        <f t="shared" si="8"/>
        <v>0</v>
      </c>
      <c r="G50" s="93">
        <f t="shared" si="8"/>
        <v>0</v>
      </c>
      <c r="H50" s="93">
        <f t="shared" si="8"/>
        <v>0</v>
      </c>
    </row>
    <row r="51" spans="1:8" ht="25.5" hidden="1">
      <c r="A51" s="23">
        <v>41</v>
      </c>
      <c r="B51" s="29" t="s">
        <v>69</v>
      </c>
      <c r="C51" s="31" t="s">
        <v>192</v>
      </c>
      <c r="D51" s="57">
        <v>8110075140</v>
      </c>
      <c r="E51" s="31" t="s">
        <v>70</v>
      </c>
      <c r="F51" s="93">
        <f t="shared" si="8"/>
        <v>0</v>
      </c>
      <c r="G51" s="93">
        <f t="shared" si="8"/>
        <v>0</v>
      </c>
      <c r="H51" s="93">
        <f t="shared" si="8"/>
        <v>0</v>
      </c>
    </row>
    <row r="52" spans="1:8" ht="38.25" hidden="1">
      <c r="A52" s="23">
        <v>42</v>
      </c>
      <c r="B52" s="29" t="s">
        <v>71</v>
      </c>
      <c r="C52" s="31" t="s">
        <v>192</v>
      </c>
      <c r="D52" s="57">
        <v>8110075140</v>
      </c>
      <c r="E52" s="31" t="s">
        <v>72</v>
      </c>
      <c r="F52" s="103">
        <v>0</v>
      </c>
      <c r="G52" s="103">
        <v>0</v>
      </c>
      <c r="H52" s="103">
        <v>0</v>
      </c>
    </row>
    <row r="53" spans="1:8" ht="89.25" hidden="1">
      <c r="A53" s="23">
        <v>43</v>
      </c>
      <c r="B53" s="26" t="s">
        <v>61</v>
      </c>
      <c r="C53" s="27" t="s">
        <v>192</v>
      </c>
      <c r="D53" s="56">
        <v>8110080850</v>
      </c>
      <c r="E53" s="27"/>
      <c r="F53" s="93">
        <f aca="true" t="shared" si="9" ref="F53:H54">F54</f>
        <v>0</v>
      </c>
      <c r="G53" s="93">
        <f t="shared" si="9"/>
        <v>0</v>
      </c>
      <c r="H53" s="93">
        <f t="shared" si="9"/>
        <v>0</v>
      </c>
    </row>
    <row r="54" spans="1:8" ht="25.5" hidden="1">
      <c r="A54" s="23">
        <v>44</v>
      </c>
      <c r="B54" s="29" t="s">
        <v>69</v>
      </c>
      <c r="C54" s="27" t="s">
        <v>192</v>
      </c>
      <c r="D54" s="56">
        <v>8110080850</v>
      </c>
      <c r="E54" s="27" t="s">
        <v>70</v>
      </c>
      <c r="F54" s="93">
        <f t="shared" si="9"/>
        <v>0</v>
      </c>
      <c r="G54" s="93">
        <f t="shared" si="9"/>
        <v>0</v>
      </c>
      <c r="H54" s="93">
        <f t="shared" si="9"/>
        <v>0</v>
      </c>
    </row>
    <row r="55" spans="1:8" ht="38.25" hidden="1">
      <c r="A55" s="23">
        <v>45</v>
      </c>
      <c r="B55" s="29" t="s">
        <v>71</v>
      </c>
      <c r="C55" s="27" t="s">
        <v>192</v>
      </c>
      <c r="D55" s="56">
        <v>8110080850</v>
      </c>
      <c r="E55" s="27" t="s">
        <v>72</v>
      </c>
      <c r="F55" s="111">
        <v>0</v>
      </c>
      <c r="G55" s="111">
        <v>0</v>
      </c>
      <c r="H55" s="111">
        <v>0</v>
      </c>
    </row>
    <row r="56" spans="1:8" ht="12.75">
      <c r="A56" s="23">
        <v>46</v>
      </c>
      <c r="B56" s="22" t="s">
        <v>194</v>
      </c>
      <c r="C56" s="27" t="s">
        <v>196</v>
      </c>
      <c r="D56" s="56"/>
      <c r="E56" s="27"/>
      <c r="F56" s="103">
        <f aca="true" t="shared" si="10" ref="F56:H59">F57</f>
        <v>124225</v>
      </c>
      <c r="G56" s="93">
        <f t="shared" si="10"/>
        <v>124225</v>
      </c>
      <c r="H56" s="93">
        <f t="shared" si="10"/>
        <v>0</v>
      </c>
    </row>
    <row r="57" spans="1:8" ht="25.5">
      <c r="A57" s="23">
        <v>47</v>
      </c>
      <c r="B57" s="22" t="s">
        <v>195</v>
      </c>
      <c r="C57" s="27" t="s">
        <v>197</v>
      </c>
      <c r="D57" s="56"/>
      <c r="E57" s="27"/>
      <c r="F57" s="93">
        <f t="shared" si="10"/>
        <v>124225</v>
      </c>
      <c r="G57" s="93">
        <f t="shared" si="10"/>
        <v>124225</v>
      </c>
      <c r="H57" s="93">
        <f t="shared" si="10"/>
        <v>0</v>
      </c>
    </row>
    <row r="58" spans="1:8" ht="25.5">
      <c r="A58" s="23">
        <v>48</v>
      </c>
      <c r="B58" s="26" t="s">
        <v>55</v>
      </c>
      <c r="C58" s="27" t="s">
        <v>197</v>
      </c>
      <c r="D58" s="56">
        <v>8100000000</v>
      </c>
      <c r="E58" s="27"/>
      <c r="F58" s="93">
        <f t="shared" si="10"/>
        <v>124225</v>
      </c>
      <c r="G58" s="93">
        <f t="shared" si="10"/>
        <v>124225</v>
      </c>
      <c r="H58" s="93">
        <f t="shared" si="10"/>
        <v>0</v>
      </c>
    </row>
    <row r="59" spans="1:8" ht="25.5">
      <c r="A59" s="23">
        <v>49</v>
      </c>
      <c r="B59" s="26" t="s">
        <v>59</v>
      </c>
      <c r="C59" s="27" t="s">
        <v>197</v>
      </c>
      <c r="D59" s="56">
        <v>8110000000</v>
      </c>
      <c r="E59" s="27"/>
      <c r="F59" s="93">
        <f>F60</f>
        <v>124225</v>
      </c>
      <c r="G59" s="93">
        <f t="shared" si="10"/>
        <v>124225</v>
      </c>
      <c r="H59" s="93">
        <f t="shared" si="10"/>
        <v>0</v>
      </c>
    </row>
    <row r="60" spans="1:8" ht="89.25">
      <c r="A60" s="23">
        <v>50</v>
      </c>
      <c r="B60" s="22" t="s">
        <v>30</v>
      </c>
      <c r="C60" s="27" t="s">
        <v>197</v>
      </c>
      <c r="D60" s="56">
        <v>8110051180</v>
      </c>
      <c r="E60" s="27"/>
      <c r="F60" s="93">
        <f>F62+F63</f>
        <v>124225</v>
      </c>
      <c r="G60" s="93">
        <f>G61+G63</f>
        <v>124225</v>
      </c>
      <c r="H60" s="93">
        <f>H61+H63</f>
        <v>0</v>
      </c>
    </row>
    <row r="61" spans="1:8" ht="82.5" customHeight="1">
      <c r="A61" s="23">
        <v>51</v>
      </c>
      <c r="B61" s="26" t="s">
        <v>299</v>
      </c>
      <c r="C61" s="27" t="s">
        <v>197</v>
      </c>
      <c r="D61" s="56">
        <v>8110051180</v>
      </c>
      <c r="E61" s="27" t="s">
        <v>119</v>
      </c>
      <c r="F61" s="93">
        <f>F62</f>
        <v>124225</v>
      </c>
      <c r="G61" s="93">
        <f>G62</f>
        <v>124225</v>
      </c>
      <c r="H61" s="93">
        <f>H62</f>
        <v>0</v>
      </c>
    </row>
    <row r="62" spans="1:8" ht="38.25">
      <c r="A62" s="23">
        <v>52</v>
      </c>
      <c r="B62" s="26" t="s">
        <v>54</v>
      </c>
      <c r="C62" s="32" t="s">
        <v>197</v>
      </c>
      <c r="D62" s="58">
        <v>8110051180</v>
      </c>
      <c r="E62" s="32" t="s">
        <v>68</v>
      </c>
      <c r="F62" s="103">
        <f>'прил 4 ведом'!G54</f>
        <v>124225</v>
      </c>
      <c r="G62" s="103">
        <f>'прил 4 ведом'!H54</f>
        <v>124225</v>
      </c>
      <c r="H62" s="103">
        <f>'прил 4 ведом'!I54</f>
        <v>0</v>
      </c>
    </row>
    <row r="63" spans="1:8" ht="25.5">
      <c r="A63" s="23">
        <v>53</v>
      </c>
      <c r="B63" s="26" t="s">
        <v>69</v>
      </c>
      <c r="C63" s="32" t="s">
        <v>197</v>
      </c>
      <c r="D63" s="58">
        <v>8110051180</v>
      </c>
      <c r="E63" s="32" t="s">
        <v>70</v>
      </c>
      <c r="F63" s="93">
        <f>F64</f>
        <v>0</v>
      </c>
      <c r="G63" s="93">
        <f>G64</f>
        <v>0</v>
      </c>
      <c r="H63" s="93">
        <f>H64</f>
        <v>0</v>
      </c>
    </row>
    <row r="64" spans="1:8" ht="38.25">
      <c r="A64" s="23">
        <v>54</v>
      </c>
      <c r="B64" s="26" t="s">
        <v>71</v>
      </c>
      <c r="C64" s="32" t="s">
        <v>197</v>
      </c>
      <c r="D64" s="58">
        <v>8110051180</v>
      </c>
      <c r="E64" s="32" t="s">
        <v>72</v>
      </c>
      <c r="F64" s="103">
        <f>'прил 4 ведом'!G56</f>
        <v>0</v>
      </c>
      <c r="G64" s="103">
        <f>'прил 4 ведом'!H56</f>
        <v>0</v>
      </c>
      <c r="H64" s="103">
        <f>'прил 4 ведом'!I56</f>
        <v>0</v>
      </c>
    </row>
    <row r="65" spans="1:8" ht="30" customHeight="1">
      <c r="A65" s="23">
        <v>55</v>
      </c>
      <c r="B65" s="22" t="s">
        <v>198</v>
      </c>
      <c r="C65" s="27" t="s">
        <v>1</v>
      </c>
      <c r="D65" s="56"/>
      <c r="E65" s="27"/>
      <c r="F65" s="103">
        <f>F66</f>
        <v>112321</v>
      </c>
      <c r="G65" s="93">
        <f>G66</f>
        <v>171470</v>
      </c>
      <c r="H65" s="93">
        <f>H66</f>
        <v>178400</v>
      </c>
    </row>
    <row r="66" spans="1:8" ht="38.25">
      <c r="A66" s="23">
        <v>56</v>
      </c>
      <c r="B66" s="22" t="s">
        <v>0</v>
      </c>
      <c r="C66" s="27" t="s">
        <v>1</v>
      </c>
      <c r="D66" s="56"/>
      <c r="E66" s="27"/>
      <c r="F66" s="93">
        <f>F68+F80</f>
        <v>112321</v>
      </c>
      <c r="G66" s="93">
        <f>G68+G80</f>
        <v>171470</v>
      </c>
      <c r="H66" s="93">
        <f>H68+H80</f>
        <v>178400</v>
      </c>
    </row>
    <row r="67" spans="1:8" ht="68.25" customHeight="1">
      <c r="A67" s="23">
        <v>57</v>
      </c>
      <c r="B67" s="22" t="s">
        <v>145</v>
      </c>
      <c r="C67" s="27" t="s">
        <v>240</v>
      </c>
      <c r="D67" s="56">
        <v>100000000</v>
      </c>
      <c r="E67" s="27"/>
      <c r="F67" s="93">
        <f>F68</f>
        <v>12321</v>
      </c>
      <c r="G67" s="93">
        <f>G68</f>
        <v>5542</v>
      </c>
      <c r="H67" s="93">
        <f>H68</f>
        <v>5542</v>
      </c>
    </row>
    <row r="68" spans="1:8" ht="40.5" customHeight="1">
      <c r="A68" s="23">
        <v>58</v>
      </c>
      <c r="B68" s="22" t="s">
        <v>62</v>
      </c>
      <c r="C68" s="27" t="s">
        <v>240</v>
      </c>
      <c r="D68" s="57">
        <v>130000000</v>
      </c>
      <c r="E68" s="27"/>
      <c r="F68" s="93">
        <f>F71+F74</f>
        <v>12321</v>
      </c>
      <c r="G68" s="93">
        <f>G71+G74</f>
        <v>5542</v>
      </c>
      <c r="H68" s="93">
        <f>H71+H74</f>
        <v>5542</v>
      </c>
    </row>
    <row r="69" spans="1:8" ht="136.5" customHeight="1">
      <c r="A69" s="23">
        <v>59</v>
      </c>
      <c r="B69" s="22" t="s">
        <v>140</v>
      </c>
      <c r="C69" s="27" t="s">
        <v>240</v>
      </c>
      <c r="D69" s="57" t="s">
        <v>242</v>
      </c>
      <c r="E69" s="27"/>
      <c r="F69" s="93">
        <f aca="true" t="shared" si="11" ref="F69:H70">F70</f>
        <v>0</v>
      </c>
      <c r="G69" s="93">
        <f t="shared" si="11"/>
        <v>0</v>
      </c>
      <c r="H69" s="93">
        <f t="shared" si="11"/>
        <v>0</v>
      </c>
    </row>
    <row r="70" spans="1:8" ht="28.5" customHeight="1">
      <c r="A70" s="23">
        <v>60</v>
      </c>
      <c r="B70" s="29" t="s">
        <v>69</v>
      </c>
      <c r="C70" s="27" t="s">
        <v>240</v>
      </c>
      <c r="D70" s="57" t="s">
        <v>242</v>
      </c>
      <c r="E70" s="27" t="s">
        <v>70</v>
      </c>
      <c r="F70" s="93">
        <f t="shared" si="11"/>
        <v>0</v>
      </c>
      <c r="G70" s="93">
        <f t="shared" si="11"/>
        <v>0</v>
      </c>
      <c r="H70" s="93">
        <f t="shared" si="11"/>
        <v>0</v>
      </c>
    </row>
    <row r="71" spans="1:8" ht="44.25" customHeight="1">
      <c r="A71" s="23">
        <v>61</v>
      </c>
      <c r="B71" s="29" t="s">
        <v>71</v>
      </c>
      <c r="C71" s="27" t="s">
        <v>240</v>
      </c>
      <c r="D71" s="57" t="s">
        <v>242</v>
      </c>
      <c r="E71" s="27" t="s">
        <v>72</v>
      </c>
      <c r="F71" s="93">
        <f>'прил 4 ведом'!G63</f>
        <v>0</v>
      </c>
      <c r="G71" s="93">
        <f>'прил 4 ведом'!H63</f>
        <v>0</v>
      </c>
      <c r="H71" s="93">
        <f>'прил 4 ведом'!I63</f>
        <v>0</v>
      </c>
    </row>
    <row r="72" spans="1:8" ht="132" customHeight="1">
      <c r="A72" s="23">
        <v>62</v>
      </c>
      <c r="B72" s="22" t="s">
        <v>241</v>
      </c>
      <c r="C72" s="27" t="s">
        <v>240</v>
      </c>
      <c r="D72" s="57" t="s">
        <v>242</v>
      </c>
      <c r="E72" s="27"/>
      <c r="F72" s="93">
        <f aca="true" t="shared" si="12" ref="F72:H73">F73</f>
        <v>12321</v>
      </c>
      <c r="G72" s="93">
        <f t="shared" si="12"/>
        <v>5542</v>
      </c>
      <c r="H72" s="93">
        <f t="shared" si="12"/>
        <v>5542</v>
      </c>
    </row>
    <row r="73" spans="1:8" ht="30.75" customHeight="1">
      <c r="A73" s="23">
        <v>63</v>
      </c>
      <c r="B73" s="29" t="s">
        <v>69</v>
      </c>
      <c r="C73" s="27" t="s">
        <v>240</v>
      </c>
      <c r="D73" s="57" t="s">
        <v>242</v>
      </c>
      <c r="E73" s="27" t="s">
        <v>70</v>
      </c>
      <c r="F73" s="93">
        <f t="shared" si="12"/>
        <v>12321</v>
      </c>
      <c r="G73" s="93">
        <f t="shared" si="12"/>
        <v>5542</v>
      </c>
      <c r="H73" s="93">
        <f t="shared" si="12"/>
        <v>5542</v>
      </c>
    </row>
    <row r="74" spans="1:8" ht="42.75" customHeight="1">
      <c r="A74" s="23">
        <v>64</v>
      </c>
      <c r="B74" s="29" t="s">
        <v>71</v>
      </c>
      <c r="C74" s="27" t="s">
        <v>240</v>
      </c>
      <c r="D74" s="57" t="s">
        <v>242</v>
      </c>
      <c r="E74" s="27" t="s">
        <v>72</v>
      </c>
      <c r="F74" s="93">
        <f>'прил 4 ведом'!G64</f>
        <v>12321</v>
      </c>
      <c r="G74" s="93">
        <f>'прил 4 ведом'!H64</f>
        <v>5542</v>
      </c>
      <c r="H74" s="93">
        <f>'прил 4 ведом'!I64</f>
        <v>5542</v>
      </c>
    </row>
    <row r="75" spans="1:8" ht="41.25" customHeight="1">
      <c r="A75" s="23">
        <v>65</v>
      </c>
      <c r="B75" s="22" t="s">
        <v>0</v>
      </c>
      <c r="C75" s="27" t="s">
        <v>240</v>
      </c>
      <c r="D75" s="57"/>
      <c r="E75" s="27"/>
      <c r="F75" s="93"/>
      <c r="G75" s="93"/>
      <c r="H75" s="93"/>
    </row>
    <row r="76" spans="1:8" ht="67.5" customHeight="1">
      <c r="A76" s="23">
        <v>66</v>
      </c>
      <c r="B76" s="22" t="s">
        <v>145</v>
      </c>
      <c r="C76" s="27" t="s">
        <v>240</v>
      </c>
      <c r="D76" s="56">
        <v>100000000</v>
      </c>
      <c r="E76" s="27"/>
      <c r="F76" s="93">
        <f aca="true" t="shared" si="13" ref="F76:H79">F77</f>
        <v>100000</v>
      </c>
      <c r="G76" s="93">
        <f t="shared" si="13"/>
        <v>165928</v>
      </c>
      <c r="H76" s="93">
        <f t="shared" si="13"/>
        <v>172858</v>
      </c>
    </row>
    <row r="77" spans="1:8" ht="38.25">
      <c r="A77" s="23">
        <v>67</v>
      </c>
      <c r="B77" s="22" t="s">
        <v>62</v>
      </c>
      <c r="C77" s="27" t="s">
        <v>240</v>
      </c>
      <c r="D77" s="56">
        <v>130000000</v>
      </c>
      <c r="E77" s="27"/>
      <c r="F77" s="93">
        <f t="shared" si="13"/>
        <v>100000</v>
      </c>
      <c r="G77" s="93">
        <f t="shared" si="13"/>
        <v>165928</v>
      </c>
      <c r="H77" s="93">
        <f t="shared" si="13"/>
        <v>172858</v>
      </c>
    </row>
    <row r="78" spans="1:8" ht="117.75" customHeight="1">
      <c r="A78" s="23">
        <v>68</v>
      </c>
      <c r="B78" s="22" t="s">
        <v>140</v>
      </c>
      <c r="C78" s="27" t="s">
        <v>240</v>
      </c>
      <c r="D78" s="56">
        <v>130082020</v>
      </c>
      <c r="E78" s="27"/>
      <c r="F78" s="93">
        <f t="shared" si="13"/>
        <v>100000</v>
      </c>
      <c r="G78" s="93">
        <f t="shared" si="13"/>
        <v>165928</v>
      </c>
      <c r="H78" s="93">
        <f t="shared" si="13"/>
        <v>172858</v>
      </c>
    </row>
    <row r="79" spans="1:8" ht="25.5">
      <c r="A79" s="23">
        <v>69</v>
      </c>
      <c r="B79" s="29" t="s">
        <v>69</v>
      </c>
      <c r="C79" s="31" t="s">
        <v>240</v>
      </c>
      <c r="D79" s="57">
        <v>130082020</v>
      </c>
      <c r="E79" s="31" t="s">
        <v>70</v>
      </c>
      <c r="F79" s="93">
        <f t="shared" si="13"/>
        <v>100000</v>
      </c>
      <c r="G79" s="93">
        <f t="shared" si="13"/>
        <v>165928</v>
      </c>
      <c r="H79" s="93">
        <f t="shared" si="13"/>
        <v>172858</v>
      </c>
    </row>
    <row r="80" spans="1:8" ht="38.25">
      <c r="A80" s="23">
        <v>70</v>
      </c>
      <c r="B80" s="29" t="s">
        <v>71</v>
      </c>
      <c r="C80" s="31" t="s">
        <v>240</v>
      </c>
      <c r="D80" s="57">
        <v>130082020</v>
      </c>
      <c r="E80" s="31" t="s">
        <v>72</v>
      </c>
      <c r="F80" s="103">
        <f>'прил 4 ведом'!G67</f>
        <v>100000</v>
      </c>
      <c r="G80" s="103">
        <f>'прил 4 ведом'!H67</f>
        <v>165928</v>
      </c>
      <c r="H80" s="103">
        <f>'прил 4 ведом'!I67</f>
        <v>172858</v>
      </c>
    </row>
    <row r="81" spans="1:8" ht="12.75">
      <c r="A81" s="23">
        <v>71</v>
      </c>
      <c r="B81" s="29" t="s">
        <v>74</v>
      </c>
      <c r="C81" s="31" t="s">
        <v>76</v>
      </c>
      <c r="D81" s="57"/>
      <c r="E81" s="31"/>
      <c r="F81" s="103">
        <f aca="true" t="shared" si="14" ref="F81:H83">F82</f>
        <v>357342</v>
      </c>
      <c r="G81" s="93">
        <f t="shared" si="14"/>
        <v>372000</v>
      </c>
      <c r="H81" s="93">
        <f t="shared" si="14"/>
        <v>394000</v>
      </c>
    </row>
    <row r="82" spans="1:8" ht="16.5" customHeight="1">
      <c r="A82" s="23">
        <v>72</v>
      </c>
      <c r="B82" s="29" t="s">
        <v>63</v>
      </c>
      <c r="C82" s="31" t="s">
        <v>77</v>
      </c>
      <c r="D82" s="57"/>
      <c r="E82" s="31"/>
      <c r="F82" s="93">
        <f t="shared" si="14"/>
        <v>357342</v>
      </c>
      <c r="G82" s="93">
        <f t="shared" si="14"/>
        <v>372000</v>
      </c>
      <c r="H82" s="93">
        <f t="shared" si="14"/>
        <v>394000</v>
      </c>
    </row>
    <row r="83" spans="1:8" ht="63.75" customHeight="1">
      <c r="A83" s="23">
        <v>73</v>
      </c>
      <c r="B83" s="29" t="s">
        <v>145</v>
      </c>
      <c r="C83" s="31" t="s">
        <v>77</v>
      </c>
      <c r="D83" s="57">
        <v>100000000</v>
      </c>
      <c r="E83" s="31"/>
      <c r="F83" s="93">
        <f>F84</f>
        <v>357342</v>
      </c>
      <c r="G83" s="93">
        <f t="shared" si="14"/>
        <v>372000</v>
      </c>
      <c r="H83" s="93">
        <f t="shared" si="14"/>
        <v>394000</v>
      </c>
    </row>
    <row r="84" spans="1:8" ht="38.25">
      <c r="A84" s="23">
        <v>74</v>
      </c>
      <c r="B84" s="29" t="s">
        <v>244</v>
      </c>
      <c r="C84" s="31" t="s">
        <v>77</v>
      </c>
      <c r="D84" s="57">
        <v>120000000</v>
      </c>
      <c r="E84" s="31"/>
      <c r="F84" s="93">
        <f>F85+F88+F91+F94</f>
        <v>357342</v>
      </c>
      <c r="G84" s="93">
        <f>G85+G88</f>
        <v>372000</v>
      </c>
      <c r="H84" s="93">
        <f>H85+H88</f>
        <v>394000</v>
      </c>
    </row>
    <row r="85" spans="1:8" ht="140.25">
      <c r="A85" s="23">
        <v>75</v>
      </c>
      <c r="B85" s="29" t="s">
        <v>103</v>
      </c>
      <c r="C85" s="31" t="s">
        <v>77</v>
      </c>
      <c r="D85" s="57">
        <v>120081090</v>
      </c>
      <c r="E85" s="31"/>
      <c r="F85" s="93">
        <f aca="true" t="shared" si="15" ref="F85:H86">F86</f>
        <v>351700</v>
      </c>
      <c r="G85" s="93">
        <f t="shared" si="15"/>
        <v>372000</v>
      </c>
      <c r="H85" s="93">
        <f>H86</f>
        <v>394000</v>
      </c>
    </row>
    <row r="86" spans="1:8" ht="25.5">
      <c r="A86" s="23">
        <v>76</v>
      </c>
      <c r="B86" s="29" t="s">
        <v>69</v>
      </c>
      <c r="C86" s="31" t="s">
        <v>77</v>
      </c>
      <c r="D86" s="57">
        <v>120081090</v>
      </c>
      <c r="E86" s="31" t="s">
        <v>70</v>
      </c>
      <c r="F86" s="93">
        <f t="shared" si="15"/>
        <v>351700</v>
      </c>
      <c r="G86" s="93">
        <f t="shared" si="15"/>
        <v>372000</v>
      </c>
      <c r="H86" s="93">
        <f t="shared" si="15"/>
        <v>394000</v>
      </c>
    </row>
    <row r="87" spans="1:8" ht="38.25">
      <c r="A87" s="23">
        <v>77</v>
      </c>
      <c r="B87" s="29" t="s">
        <v>71</v>
      </c>
      <c r="C87" s="31" t="s">
        <v>77</v>
      </c>
      <c r="D87" s="57">
        <v>120081090</v>
      </c>
      <c r="E87" s="31" t="s">
        <v>72</v>
      </c>
      <c r="F87" s="103">
        <f>'прил 4 ведом'!G79</f>
        <v>351700</v>
      </c>
      <c r="G87" s="103">
        <f>'прил 4 ведом'!H79</f>
        <v>372000</v>
      </c>
      <c r="H87" s="103">
        <f>'прил 4 ведом'!I79</f>
        <v>394000</v>
      </c>
    </row>
    <row r="88" spans="1:8" ht="127.5">
      <c r="A88" s="23">
        <v>78</v>
      </c>
      <c r="B88" s="72" t="s">
        <v>102</v>
      </c>
      <c r="C88" s="31" t="s">
        <v>77</v>
      </c>
      <c r="D88" s="57">
        <v>120082120</v>
      </c>
      <c r="E88" s="31"/>
      <c r="F88" s="93">
        <f>F89</f>
        <v>0</v>
      </c>
      <c r="G88" s="93">
        <v>0</v>
      </c>
      <c r="H88" s="93">
        <v>0</v>
      </c>
    </row>
    <row r="89" spans="1:8" ht="25.5">
      <c r="A89" s="23">
        <v>79</v>
      </c>
      <c r="B89" s="29" t="s">
        <v>69</v>
      </c>
      <c r="C89" s="31" t="s">
        <v>77</v>
      </c>
      <c r="D89" s="57">
        <v>120082120</v>
      </c>
      <c r="E89" s="31" t="s">
        <v>70</v>
      </c>
      <c r="F89" s="93">
        <f>F90</f>
        <v>0</v>
      </c>
      <c r="G89" s="93">
        <f>G90</f>
        <v>0</v>
      </c>
      <c r="H89" s="93">
        <f>H90</f>
        <v>0</v>
      </c>
    </row>
    <row r="90" spans="1:8" ht="38.25">
      <c r="A90" s="23">
        <v>80</v>
      </c>
      <c r="B90" s="29" t="s">
        <v>71</v>
      </c>
      <c r="C90" s="31" t="s">
        <v>77</v>
      </c>
      <c r="D90" s="57">
        <v>120082120</v>
      </c>
      <c r="E90" s="31" t="s">
        <v>72</v>
      </c>
      <c r="F90" s="103">
        <f>'прил 4 ведом'!G82</f>
        <v>0</v>
      </c>
      <c r="G90" s="103">
        <f>'прил 4 ведом'!H82</f>
        <v>0</v>
      </c>
      <c r="H90" s="103">
        <f>'прил 4 ведом'!I82</f>
        <v>0</v>
      </c>
    </row>
    <row r="91" spans="1:8" ht="134.25" customHeight="1">
      <c r="A91" s="23">
        <v>81</v>
      </c>
      <c r="B91" s="142" t="s">
        <v>344</v>
      </c>
      <c r="C91" s="31" t="s">
        <v>77</v>
      </c>
      <c r="D91" s="57" t="str">
        <f>D92</f>
        <v>1200S5080</v>
      </c>
      <c r="E91" s="31"/>
      <c r="F91" s="93">
        <f>F92</f>
        <v>2421</v>
      </c>
      <c r="G91" s="93">
        <v>0</v>
      </c>
      <c r="H91" s="93">
        <v>0</v>
      </c>
    </row>
    <row r="92" spans="1:8" ht="25.5">
      <c r="A92" s="23">
        <v>82</v>
      </c>
      <c r="B92" s="29" t="s">
        <v>69</v>
      </c>
      <c r="C92" s="31" t="s">
        <v>77</v>
      </c>
      <c r="D92" s="57" t="str">
        <f>D93</f>
        <v>1200S5080</v>
      </c>
      <c r="E92" s="31" t="s">
        <v>70</v>
      </c>
      <c r="F92" s="93">
        <f>F93</f>
        <v>2421</v>
      </c>
      <c r="G92" s="93">
        <f>G93</f>
        <v>0</v>
      </c>
      <c r="H92" s="93">
        <f>H93</f>
        <v>0</v>
      </c>
    </row>
    <row r="93" spans="1:8" ht="38.25">
      <c r="A93" s="23">
        <v>83</v>
      </c>
      <c r="B93" s="29" t="s">
        <v>71</v>
      </c>
      <c r="C93" s="31" t="s">
        <v>77</v>
      </c>
      <c r="D93" s="57" t="s">
        <v>354</v>
      </c>
      <c r="E93" s="31" t="s">
        <v>72</v>
      </c>
      <c r="F93" s="103">
        <f>'прил 4 ведом'!G85</f>
        <v>2421</v>
      </c>
      <c r="G93" s="103">
        <f>'прил 4 ведом'!H85</f>
        <v>0</v>
      </c>
      <c r="H93" s="103">
        <f>'прил 4 ведом'!I85</f>
        <v>0</v>
      </c>
    </row>
    <row r="94" spans="1:8" ht="150.75" customHeight="1">
      <c r="A94" s="23">
        <v>84</v>
      </c>
      <c r="B94" s="142" t="s">
        <v>346</v>
      </c>
      <c r="C94" s="31" t="s">
        <v>77</v>
      </c>
      <c r="D94" s="57" t="str">
        <f>D95</f>
        <v>1200S3950</v>
      </c>
      <c r="E94" s="31"/>
      <c r="F94" s="93">
        <f>F95</f>
        <v>3221</v>
      </c>
      <c r="G94" s="93">
        <v>0</v>
      </c>
      <c r="H94" s="93">
        <v>0</v>
      </c>
    </row>
    <row r="95" spans="1:8" ht="25.5">
      <c r="A95" s="23">
        <v>85</v>
      </c>
      <c r="B95" s="29" t="s">
        <v>69</v>
      </c>
      <c r="C95" s="31" t="s">
        <v>77</v>
      </c>
      <c r="D95" s="57" t="str">
        <f>D96</f>
        <v>1200S3950</v>
      </c>
      <c r="E95" s="31" t="s">
        <v>70</v>
      </c>
      <c r="F95" s="93">
        <f>F96</f>
        <v>3221</v>
      </c>
      <c r="G95" s="93">
        <f>G96</f>
        <v>0</v>
      </c>
      <c r="H95" s="93">
        <f>H96</f>
        <v>0</v>
      </c>
    </row>
    <row r="96" spans="1:8" ht="38.25">
      <c r="A96" s="23">
        <v>86</v>
      </c>
      <c r="B96" s="29" t="s">
        <v>71</v>
      </c>
      <c r="C96" s="31" t="s">
        <v>77</v>
      </c>
      <c r="D96" s="57" t="s">
        <v>353</v>
      </c>
      <c r="E96" s="31" t="s">
        <v>72</v>
      </c>
      <c r="F96" s="103">
        <f>'прил 4 ведом'!G88</f>
        <v>3221</v>
      </c>
      <c r="G96" s="103">
        <f>'прил 4 ведом'!H88</f>
        <v>0</v>
      </c>
      <c r="H96" s="103">
        <f>'прил 4 ведом'!I88</f>
        <v>0</v>
      </c>
    </row>
    <row r="97" spans="1:8" ht="12.75">
      <c r="A97" s="23">
        <v>87</v>
      </c>
      <c r="B97" s="22" t="s">
        <v>3</v>
      </c>
      <c r="C97" s="27" t="s">
        <v>10</v>
      </c>
      <c r="D97" s="56"/>
      <c r="E97" s="23"/>
      <c r="F97" s="103">
        <f aca="true" t="shared" si="16" ref="F97:H99">F98</f>
        <v>1477730</v>
      </c>
      <c r="G97" s="93">
        <f t="shared" si="16"/>
        <v>1305805</v>
      </c>
      <c r="H97" s="93">
        <f t="shared" si="16"/>
        <v>1001449</v>
      </c>
    </row>
    <row r="98" spans="1:8" ht="12.75">
      <c r="A98" s="23">
        <v>88</v>
      </c>
      <c r="B98" s="22" t="s">
        <v>4</v>
      </c>
      <c r="C98" s="27" t="s">
        <v>11</v>
      </c>
      <c r="D98" s="56"/>
      <c r="E98" s="23"/>
      <c r="F98" s="93">
        <f t="shared" si="16"/>
        <v>1477730</v>
      </c>
      <c r="G98" s="93">
        <f t="shared" si="16"/>
        <v>1305805</v>
      </c>
      <c r="H98" s="93">
        <f t="shared" si="16"/>
        <v>1001449</v>
      </c>
    </row>
    <row r="99" spans="1:8" ht="63.75">
      <c r="A99" s="23">
        <v>89</v>
      </c>
      <c r="B99" s="22" t="s">
        <v>145</v>
      </c>
      <c r="C99" s="27" t="s">
        <v>11</v>
      </c>
      <c r="D99" s="56">
        <v>100000000</v>
      </c>
      <c r="E99" s="23"/>
      <c r="F99" s="93">
        <f t="shared" si="16"/>
        <v>1477730</v>
      </c>
      <c r="G99" s="93">
        <f t="shared" si="16"/>
        <v>1305805</v>
      </c>
      <c r="H99" s="93">
        <f t="shared" si="16"/>
        <v>1001449</v>
      </c>
    </row>
    <row r="100" spans="1:8" ht="25.5">
      <c r="A100" s="23">
        <v>90</v>
      </c>
      <c r="B100" s="22" t="s">
        <v>146</v>
      </c>
      <c r="C100" s="27" t="s">
        <v>11</v>
      </c>
      <c r="D100" s="56">
        <v>110000000</v>
      </c>
      <c r="E100" s="23"/>
      <c r="F100" s="103">
        <f>F103+F106+F109+F110+F113+F116</f>
        <v>1477730</v>
      </c>
      <c r="G100" s="103">
        <f>G103+G106+G109</f>
        <v>1305805</v>
      </c>
      <c r="H100" s="103">
        <f>H103+H106+H109</f>
        <v>1001449</v>
      </c>
    </row>
    <row r="101" spans="1:8" ht="102">
      <c r="A101" s="23">
        <v>91</v>
      </c>
      <c r="B101" s="22" t="s">
        <v>144</v>
      </c>
      <c r="C101" s="27" t="s">
        <v>11</v>
      </c>
      <c r="D101" s="56">
        <v>110081010</v>
      </c>
      <c r="E101" s="23"/>
      <c r="F101" s="93">
        <f aca="true" t="shared" si="17" ref="F101:H102">F102</f>
        <v>483340</v>
      </c>
      <c r="G101" s="93">
        <f t="shared" si="17"/>
        <v>1098684</v>
      </c>
      <c r="H101" s="93">
        <f t="shared" si="17"/>
        <v>743881</v>
      </c>
    </row>
    <row r="102" spans="1:8" ht="25.5">
      <c r="A102" s="23">
        <v>92</v>
      </c>
      <c r="B102" s="29" t="s">
        <v>69</v>
      </c>
      <c r="C102" s="27" t="s">
        <v>11</v>
      </c>
      <c r="D102" s="56">
        <v>110081010</v>
      </c>
      <c r="E102" s="23">
        <v>200</v>
      </c>
      <c r="F102" s="93">
        <f t="shared" si="17"/>
        <v>483340</v>
      </c>
      <c r="G102" s="93">
        <f t="shared" si="17"/>
        <v>1098684</v>
      </c>
      <c r="H102" s="93">
        <f t="shared" si="17"/>
        <v>743881</v>
      </c>
    </row>
    <row r="103" spans="1:8" ht="38.25">
      <c r="A103" s="23">
        <v>93</v>
      </c>
      <c r="B103" s="29" t="s">
        <v>71</v>
      </c>
      <c r="C103" s="27" t="s">
        <v>11</v>
      </c>
      <c r="D103" s="56">
        <v>110081010</v>
      </c>
      <c r="E103" s="23">
        <v>240</v>
      </c>
      <c r="F103" s="103">
        <f>'прил 4 ведом'!G95</f>
        <v>483340</v>
      </c>
      <c r="G103" s="103">
        <f>'прил 4 ведом'!H95</f>
        <v>1098684</v>
      </c>
      <c r="H103" s="103">
        <f>'прил 4 ведом'!I95</f>
        <v>743881</v>
      </c>
    </row>
    <row r="104" spans="1:8" ht="114.75">
      <c r="A104" s="23">
        <v>94</v>
      </c>
      <c r="B104" s="22" t="s">
        <v>147</v>
      </c>
      <c r="C104" s="27" t="s">
        <v>11</v>
      </c>
      <c r="D104" s="56">
        <v>110081040</v>
      </c>
      <c r="E104" s="23"/>
      <c r="F104" s="93">
        <f aca="true" t="shared" si="18" ref="F104:H105">F105</f>
        <v>96000</v>
      </c>
      <c r="G104" s="93">
        <f t="shared" si="18"/>
        <v>100500</v>
      </c>
      <c r="H104" s="93">
        <f t="shared" si="18"/>
        <v>104500</v>
      </c>
    </row>
    <row r="105" spans="1:8" ht="25.5">
      <c r="A105" s="23">
        <v>95</v>
      </c>
      <c r="B105" s="29" t="s">
        <v>69</v>
      </c>
      <c r="C105" s="27" t="s">
        <v>11</v>
      </c>
      <c r="D105" s="56">
        <v>110081040</v>
      </c>
      <c r="E105" s="23">
        <v>200</v>
      </c>
      <c r="F105" s="93">
        <f t="shared" si="18"/>
        <v>96000</v>
      </c>
      <c r="G105" s="93">
        <f t="shared" si="18"/>
        <v>100500</v>
      </c>
      <c r="H105" s="93">
        <f t="shared" si="18"/>
        <v>104500</v>
      </c>
    </row>
    <row r="106" spans="1:8" ht="38.25">
      <c r="A106" s="23">
        <v>96</v>
      </c>
      <c r="B106" s="29" t="s">
        <v>71</v>
      </c>
      <c r="C106" s="27" t="s">
        <v>11</v>
      </c>
      <c r="D106" s="56">
        <v>110081040</v>
      </c>
      <c r="E106" s="23">
        <v>240</v>
      </c>
      <c r="F106" s="103">
        <f>'прил 4 ведом'!G98</f>
        <v>96000</v>
      </c>
      <c r="G106" s="103">
        <f>'прил 4 ведом'!H98</f>
        <v>100500</v>
      </c>
      <c r="H106" s="103">
        <f>'прил 4 ведом'!I98</f>
        <v>104500</v>
      </c>
    </row>
    <row r="107" spans="1:8" ht="116.25" customHeight="1">
      <c r="A107" s="23">
        <v>97</v>
      </c>
      <c r="B107" s="22" t="s">
        <v>148</v>
      </c>
      <c r="C107" s="27" t="s">
        <v>11</v>
      </c>
      <c r="D107" s="56">
        <v>110081050</v>
      </c>
      <c r="E107" s="23"/>
      <c r="F107" s="93">
        <f aca="true" t="shared" si="19" ref="F107:H117">F108</f>
        <v>108000</v>
      </c>
      <c r="G107" s="93">
        <f t="shared" si="19"/>
        <v>106621</v>
      </c>
      <c r="H107" s="93">
        <f t="shared" si="19"/>
        <v>153068</v>
      </c>
    </row>
    <row r="108" spans="1:8" ht="25.5">
      <c r="A108" s="23">
        <v>98</v>
      </c>
      <c r="B108" s="29" t="s">
        <v>69</v>
      </c>
      <c r="C108" s="27" t="s">
        <v>11</v>
      </c>
      <c r="D108" s="56">
        <v>110081050</v>
      </c>
      <c r="E108" s="23">
        <v>200</v>
      </c>
      <c r="F108" s="93">
        <f t="shared" si="19"/>
        <v>108000</v>
      </c>
      <c r="G108" s="93">
        <f t="shared" si="19"/>
        <v>106621</v>
      </c>
      <c r="H108" s="93">
        <f t="shared" si="19"/>
        <v>153068</v>
      </c>
    </row>
    <row r="109" spans="1:8" ht="38.25">
      <c r="A109" s="23">
        <v>99</v>
      </c>
      <c r="B109" s="29" t="s">
        <v>71</v>
      </c>
      <c r="C109" s="27" t="s">
        <v>11</v>
      </c>
      <c r="D109" s="56">
        <v>110081050</v>
      </c>
      <c r="E109" s="23">
        <v>240</v>
      </c>
      <c r="F109" s="103">
        <f>'прил 4 ведом'!G101</f>
        <v>108000</v>
      </c>
      <c r="G109" s="103">
        <f>'прил 4 ведом'!H101</f>
        <v>106621</v>
      </c>
      <c r="H109" s="103">
        <f>'прил 4 ведом'!I101</f>
        <v>153068</v>
      </c>
    </row>
    <row r="110" spans="1:8" ht="116.25" customHeight="1">
      <c r="A110" s="23">
        <v>100</v>
      </c>
      <c r="B110" s="22" t="s">
        <v>148</v>
      </c>
      <c r="C110" s="27" t="s">
        <v>11</v>
      </c>
      <c r="D110" s="56" t="str">
        <f>D111</f>
        <v>1100S4120</v>
      </c>
      <c r="E110" s="23"/>
      <c r="F110" s="93">
        <f t="shared" si="19"/>
        <v>5000</v>
      </c>
      <c r="G110" s="93">
        <f t="shared" si="19"/>
        <v>0</v>
      </c>
      <c r="H110" s="93">
        <f t="shared" si="19"/>
        <v>0</v>
      </c>
    </row>
    <row r="111" spans="1:8" ht="25.5">
      <c r="A111" s="23">
        <v>101</v>
      </c>
      <c r="B111" s="29" t="s">
        <v>69</v>
      </c>
      <c r="C111" s="27" t="s">
        <v>11</v>
      </c>
      <c r="D111" s="56" t="str">
        <f>D112</f>
        <v>1100S4120</v>
      </c>
      <c r="E111" s="23">
        <v>200</v>
      </c>
      <c r="F111" s="93">
        <f t="shared" si="19"/>
        <v>5000</v>
      </c>
      <c r="G111" s="93">
        <f t="shared" si="19"/>
        <v>0</v>
      </c>
      <c r="H111" s="93">
        <f t="shared" si="19"/>
        <v>0</v>
      </c>
    </row>
    <row r="112" spans="1:8" ht="38.25">
      <c r="A112" s="23">
        <v>102</v>
      </c>
      <c r="B112" s="29" t="s">
        <v>71</v>
      </c>
      <c r="C112" s="27" t="s">
        <v>11</v>
      </c>
      <c r="D112" s="56" t="s">
        <v>352</v>
      </c>
      <c r="E112" s="23">
        <v>240</v>
      </c>
      <c r="F112" s="103">
        <f>'прил 4 ведом'!G104</f>
        <v>5000</v>
      </c>
      <c r="G112" s="103">
        <f>'прил 4 ведом'!H104</f>
        <v>0</v>
      </c>
      <c r="H112" s="103">
        <f>'прил 4 ведом'!I104</f>
        <v>0</v>
      </c>
    </row>
    <row r="113" spans="1:8" ht="169.5" customHeight="1">
      <c r="A113" s="23">
        <v>103</v>
      </c>
      <c r="B113" s="131" t="s">
        <v>348</v>
      </c>
      <c r="C113" s="27" t="s">
        <v>11</v>
      </c>
      <c r="D113" s="56" t="str">
        <f>D114</f>
        <v>1100S4120</v>
      </c>
      <c r="E113" s="23"/>
      <c r="F113" s="93">
        <f t="shared" si="19"/>
        <v>400000</v>
      </c>
      <c r="G113" s="93">
        <f t="shared" si="19"/>
        <v>0</v>
      </c>
      <c r="H113" s="93">
        <f t="shared" si="19"/>
        <v>0</v>
      </c>
    </row>
    <row r="114" spans="1:8" ht="25.5">
      <c r="A114" s="23">
        <v>104</v>
      </c>
      <c r="B114" s="29" t="s">
        <v>69</v>
      </c>
      <c r="C114" s="27" t="s">
        <v>11</v>
      </c>
      <c r="D114" s="56" t="str">
        <f>D115</f>
        <v>1100S4120</v>
      </c>
      <c r="E114" s="23">
        <v>200</v>
      </c>
      <c r="F114" s="93">
        <f t="shared" si="19"/>
        <v>400000</v>
      </c>
      <c r="G114" s="93">
        <f t="shared" si="19"/>
        <v>0</v>
      </c>
      <c r="H114" s="93">
        <f t="shared" si="19"/>
        <v>0</v>
      </c>
    </row>
    <row r="115" spans="1:8" ht="38.25">
      <c r="A115" s="23">
        <v>105</v>
      </c>
      <c r="B115" s="29" t="s">
        <v>71</v>
      </c>
      <c r="C115" s="27" t="s">
        <v>11</v>
      </c>
      <c r="D115" s="56" t="s">
        <v>352</v>
      </c>
      <c r="E115" s="23">
        <v>240</v>
      </c>
      <c r="F115" s="103">
        <f>'прил 4 ведом'!G107</f>
        <v>400000</v>
      </c>
      <c r="G115" s="103">
        <f>'прил 4 ведом'!H107</f>
        <v>0</v>
      </c>
      <c r="H115" s="103">
        <f>'прил 4 ведом'!I107</f>
        <v>0</v>
      </c>
    </row>
    <row r="116" spans="1:8" ht="264.75" customHeight="1">
      <c r="A116" s="23">
        <v>106</v>
      </c>
      <c r="B116" s="131" t="s">
        <v>351</v>
      </c>
      <c r="C116" s="27" t="s">
        <v>11</v>
      </c>
      <c r="D116" s="56" t="str">
        <f>D117</f>
        <v>1100S4120</v>
      </c>
      <c r="E116" s="23"/>
      <c r="F116" s="93">
        <f t="shared" si="19"/>
        <v>385390</v>
      </c>
      <c r="G116" s="93">
        <f t="shared" si="19"/>
        <v>0</v>
      </c>
      <c r="H116" s="93">
        <f t="shared" si="19"/>
        <v>0</v>
      </c>
    </row>
    <row r="117" spans="1:8" ht="25.5">
      <c r="A117" s="23">
        <v>107</v>
      </c>
      <c r="B117" s="29" t="s">
        <v>69</v>
      </c>
      <c r="C117" s="27" t="s">
        <v>11</v>
      </c>
      <c r="D117" s="56" t="str">
        <f>D118</f>
        <v>1100S4120</v>
      </c>
      <c r="E117" s="23">
        <v>200</v>
      </c>
      <c r="F117" s="93">
        <f t="shared" si="19"/>
        <v>385390</v>
      </c>
      <c r="G117" s="93">
        <f t="shared" si="19"/>
        <v>0</v>
      </c>
      <c r="H117" s="93">
        <f t="shared" si="19"/>
        <v>0</v>
      </c>
    </row>
    <row r="118" spans="1:8" ht="38.25">
      <c r="A118" s="23">
        <v>108</v>
      </c>
      <c r="B118" s="29" t="s">
        <v>71</v>
      </c>
      <c r="C118" s="27" t="s">
        <v>11</v>
      </c>
      <c r="D118" s="56" t="s">
        <v>352</v>
      </c>
      <c r="E118" s="23">
        <v>240</v>
      </c>
      <c r="F118" s="103">
        <f>'прил 4 ведом'!G110</f>
        <v>385390</v>
      </c>
      <c r="G118" s="103">
        <f>'прил 4 ведом'!H110</f>
        <v>0</v>
      </c>
      <c r="H118" s="103">
        <f>'прил 4 ведом'!I110</f>
        <v>0</v>
      </c>
    </row>
    <row r="119" spans="1:8" ht="12.75">
      <c r="A119" s="23">
        <v>109</v>
      </c>
      <c r="B119" s="29" t="s">
        <v>21</v>
      </c>
      <c r="C119" s="31" t="s">
        <v>12</v>
      </c>
      <c r="D119" s="57"/>
      <c r="E119" s="30"/>
      <c r="F119" s="103">
        <f aca="true" t="shared" si="20" ref="F119:H120">F120</f>
        <v>2246600</v>
      </c>
      <c r="G119" s="93">
        <f t="shared" si="20"/>
        <v>2246600</v>
      </c>
      <c r="H119" s="93">
        <f t="shared" si="20"/>
        <v>2246600</v>
      </c>
    </row>
    <row r="120" spans="1:8" ht="12.75">
      <c r="A120" s="23">
        <v>110</v>
      </c>
      <c r="B120" s="29" t="s">
        <v>5</v>
      </c>
      <c r="C120" s="31" t="s">
        <v>13</v>
      </c>
      <c r="D120" s="57"/>
      <c r="E120" s="31"/>
      <c r="F120" s="93">
        <f t="shared" si="20"/>
        <v>2246600</v>
      </c>
      <c r="G120" s="93">
        <f t="shared" si="20"/>
        <v>2246600</v>
      </c>
      <c r="H120" s="93">
        <f t="shared" si="20"/>
        <v>2246600</v>
      </c>
    </row>
    <row r="121" spans="1:8" ht="25.5">
      <c r="A121" s="23">
        <v>111</v>
      </c>
      <c r="B121" s="29" t="str">
        <f>B133</f>
        <v>Подпрограмма "Прочие мероприятия Галанинского сельсовета"</v>
      </c>
      <c r="C121" s="31" t="s">
        <v>13</v>
      </c>
      <c r="D121" s="57">
        <v>140000000</v>
      </c>
      <c r="E121" s="31"/>
      <c r="F121" s="93">
        <f>F122+F126</f>
        <v>2246600</v>
      </c>
      <c r="G121" s="93">
        <f>G122+G126</f>
        <v>2246600</v>
      </c>
      <c r="H121" s="93">
        <f>H122+H126</f>
        <v>2246600</v>
      </c>
    </row>
    <row r="122" spans="1:8" ht="25.5" hidden="1">
      <c r="A122" s="23">
        <v>112</v>
      </c>
      <c r="B122" s="29" t="s">
        <v>214</v>
      </c>
      <c r="C122" s="31" t="s">
        <v>13</v>
      </c>
      <c r="D122" s="57">
        <v>210000000</v>
      </c>
      <c r="E122" s="31"/>
      <c r="F122" s="93">
        <f aca="true" t="shared" si="21" ref="F122:H124">F123</f>
        <v>0</v>
      </c>
      <c r="G122" s="93">
        <f t="shared" si="21"/>
        <v>0</v>
      </c>
      <c r="H122" s="93">
        <f t="shared" si="21"/>
        <v>0</v>
      </c>
    </row>
    <row r="123" spans="1:8" ht="76.5" hidden="1">
      <c r="A123" s="23">
        <v>113</v>
      </c>
      <c r="B123" s="29" t="s">
        <v>215</v>
      </c>
      <c r="C123" s="31" t="s">
        <v>13</v>
      </c>
      <c r="D123" s="57">
        <v>210082060</v>
      </c>
      <c r="E123" s="31"/>
      <c r="F123" s="93">
        <f t="shared" si="21"/>
        <v>0</v>
      </c>
      <c r="G123" s="93">
        <f t="shared" si="21"/>
        <v>0</v>
      </c>
      <c r="H123" s="93">
        <f t="shared" si="21"/>
        <v>0</v>
      </c>
    </row>
    <row r="124" spans="1:8" ht="38.25" hidden="1">
      <c r="A124" s="23">
        <v>114</v>
      </c>
      <c r="B124" s="29" t="s">
        <v>216</v>
      </c>
      <c r="C124" s="31" t="s">
        <v>13</v>
      </c>
      <c r="D124" s="57">
        <v>210082060</v>
      </c>
      <c r="E124" s="31" t="s">
        <v>82</v>
      </c>
      <c r="F124" s="93">
        <f t="shared" si="21"/>
        <v>0</v>
      </c>
      <c r="G124" s="93">
        <f t="shared" si="21"/>
        <v>0</v>
      </c>
      <c r="H124" s="93">
        <f t="shared" si="21"/>
        <v>0</v>
      </c>
    </row>
    <row r="125" spans="1:8" ht="12.75" hidden="1">
      <c r="A125" s="23">
        <v>115</v>
      </c>
      <c r="B125" s="29" t="s">
        <v>88</v>
      </c>
      <c r="C125" s="31" t="s">
        <v>13</v>
      </c>
      <c r="D125" s="57">
        <v>210082060</v>
      </c>
      <c r="E125" s="31" t="s">
        <v>81</v>
      </c>
      <c r="F125" s="111">
        <v>0</v>
      </c>
      <c r="G125" s="111">
        <v>0</v>
      </c>
      <c r="H125" s="111">
        <v>0</v>
      </c>
    </row>
    <row r="126" spans="1:8" ht="25.5">
      <c r="A126" s="23">
        <v>116</v>
      </c>
      <c r="B126" s="29" t="str">
        <f>B121</f>
        <v>Подпрограмма "Прочие мероприятия Галанинского сельсовета"</v>
      </c>
      <c r="C126" s="31" t="s">
        <v>13</v>
      </c>
      <c r="D126" s="57">
        <v>140000000</v>
      </c>
      <c r="E126" s="31"/>
      <c r="F126" s="93">
        <f aca="true" t="shared" si="22" ref="F126:H128">F127</f>
        <v>2246600</v>
      </c>
      <c r="G126" s="93">
        <f t="shared" si="22"/>
        <v>2246600</v>
      </c>
      <c r="H126" s="93">
        <f t="shared" si="22"/>
        <v>2246600</v>
      </c>
    </row>
    <row r="127" spans="1:8" ht="114.75">
      <c r="A127" s="23">
        <v>117</v>
      </c>
      <c r="B127" s="29" t="s">
        <v>279</v>
      </c>
      <c r="C127" s="31" t="s">
        <v>13</v>
      </c>
      <c r="D127" s="57">
        <v>140082060</v>
      </c>
      <c r="E127" s="31" t="s">
        <v>213</v>
      </c>
      <c r="F127" s="93">
        <f t="shared" si="22"/>
        <v>2246600</v>
      </c>
      <c r="G127" s="93">
        <f>G128</f>
        <v>2246600</v>
      </c>
      <c r="H127" s="93">
        <f t="shared" si="22"/>
        <v>2246600</v>
      </c>
    </row>
    <row r="128" spans="1:8" ht="38.25">
      <c r="A128" s="23">
        <v>118</v>
      </c>
      <c r="B128" s="29" t="s">
        <v>87</v>
      </c>
      <c r="C128" s="31" t="s">
        <v>13</v>
      </c>
      <c r="D128" s="57">
        <v>140082060</v>
      </c>
      <c r="E128" s="31" t="s">
        <v>82</v>
      </c>
      <c r="F128" s="93">
        <f>F129</f>
        <v>2246600</v>
      </c>
      <c r="G128" s="93">
        <f t="shared" si="22"/>
        <v>2246600</v>
      </c>
      <c r="H128" s="93">
        <f>H129</f>
        <v>2246600</v>
      </c>
    </row>
    <row r="129" spans="1:8" ht="21.75" customHeight="1">
      <c r="A129" s="23">
        <v>119</v>
      </c>
      <c r="B129" s="29" t="s">
        <v>88</v>
      </c>
      <c r="C129" s="31" t="s">
        <v>13</v>
      </c>
      <c r="D129" s="57">
        <v>140082060</v>
      </c>
      <c r="E129" s="31" t="s">
        <v>81</v>
      </c>
      <c r="F129" s="103">
        <f>'прил 4 ведом'!G121</f>
        <v>2246600</v>
      </c>
      <c r="G129" s="103">
        <f>'прил 4 ведом'!H121</f>
        <v>2246600</v>
      </c>
      <c r="H129" s="103">
        <f>'прил 4 ведом'!I121</f>
        <v>2246600</v>
      </c>
    </row>
    <row r="130" spans="1:8" ht="12.75">
      <c r="A130" s="23">
        <v>120</v>
      </c>
      <c r="B130" s="29" t="s">
        <v>149</v>
      </c>
      <c r="C130" s="31" t="s">
        <v>150</v>
      </c>
      <c r="D130" s="57"/>
      <c r="E130" s="31"/>
      <c r="F130" s="103">
        <f aca="true" t="shared" si="23" ref="F130:G132">F131</f>
        <v>4065</v>
      </c>
      <c r="G130" s="93">
        <f t="shared" si="23"/>
        <v>0</v>
      </c>
      <c r="H130" s="93">
        <f>H131</f>
        <v>0</v>
      </c>
    </row>
    <row r="131" spans="1:8" ht="25.5">
      <c r="A131" s="23">
        <v>121</v>
      </c>
      <c r="B131" s="29" t="s">
        <v>151</v>
      </c>
      <c r="C131" s="31" t="s">
        <v>152</v>
      </c>
      <c r="D131" s="57"/>
      <c r="E131" s="31"/>
      <c r="F131" s="93">
        <f t="shared" si="23"/>
        <v>4065</v>
      </c>
      <c r="G131" s="93">
        <f t="shared" si="23"/>
        <v>0</v>
      </c>
      <c r="H131" s="93">
        <f>H132</f>
        <v>0</v>
      </c>
    </row>
    <row r="132" spans="1:8" ht="66" customHeight="1">
      <c r="A132" s="23">
        <v>122</v>
      </c>
      <c r="B132" s="29" t="s">
        <v>153</v>
      </c>
      <c r="C132" s="31" t="s">
        <v>152</v>
      </c>
      <c r="D132" s="57">
        <v>100000000</v>
      </c>
      <c r="E132" s="31"/>
      <c r="F132" s="93">
        <f t="shared" si="23"/>
        <v>4065</v>
      </c>
      <c r="G132" s="93">
        <f t="shared" si="23"/>
        <v>0</v>
      </c>
      <c r="H132" s="93">
        <f>H133</f>
        <v>0</v>
      </c>
    </row>
    <row r="133" spans="1:8" ht="25.5">
      <c r="A133" s="23">
        <v>123</v>
      </c>
      <c r="B133" s="29" t="s">
        <v>154</v>
      </c>
      <c r="C133" s="31" t="s">
        <v>152</v>
      </c>
      <c r="D133" s="57" t="str">
        <f aca="true" t="shared" si="24" ref="D133:D138">D134</f>
        <v>01400S5550</v>
      </c>
      <c r="E133" s="31"/>
      <c r="F133" s="93">
        <f>F134+F137</f>
        <v>4065</v>
      </c>
      <c r="G133" s="93">
        <f>G134+G137</f>
        <v>0</v>
      </c>
      <c r="H133" s="93">
        <f>H134+H137</f>
        <v>0</v>
      </c>
    </row>
    <row r="134" spans="1:8" ht="129" customHeight="1">
      <c r="A134" s="23">
        <v>124</v>
      </c>
      <c r="B134" s="29" t="s">
        <v>159</v>
      </c>
      <c r="C134" s="31" t="s">
        <v>152</v>
      </c>
      <c r="D134" s="57" t="str">
        <f t="shared" si="24"/>
        <v>01400S5550</v>
      </c>
      <c r="E134" s="31"/>
      <c r="F134" s="103">
        <f aca="true" t="shared" si="25" ref="F134:H135">F135</f>
        <v>0</v>
      </c>
      <c r="G134" s="103">
        <f t="shared" si="25"/>
        <v>0</v>
      </c>
      <c r="H134" s="103">
        <f t="shared" si="25"/>
        <v>0</v>
      </c>
    </row>
    <row r="135" spans="1:8" ht="25.5">
      <c r="A135" s="23">
        <v>125</v>
      </c>
      <c r="B135" s="29" t="s">
        <v>69</v>
      </c>
      <c r="C135" s="31" t="s">
        <v>152</v>
      </c>
      <c r="D135" s="57" t="str">
        <f t="shared" si="24"/>
        <v>01400S5550</v>
      </c>
      <c r="E135" s="31" t="s">
        <v>70</v>
      </c>
      <c r="F135" s="93">
        <f t="shared" si="25"/>
        <v>0</v>
      </c>
      <c r="G135" s="93">
        <f t="shared" si="25"/>
        <v>0</v>
      </c>
      <c r="H135" s="93">
        <f t="shared" si="25"/>
        <v>0</v>
      </c>
    </row>
    <row r="136" spans="1:8" ht="38.25">
      <c r="A136" s="23">
        <v>126</v>
      </c>
      <c r="B136" s="29" t="s">
        <v>71</v>
      </c>
      <c r="C136" s="31" t="s">
        <v>152</v>
      </c>
      <c r="D136" s="57" t="str">
        <f t="shared" si="24"/>
        <v>01400S5550</v>
      </c>
      <c r="E136" s="31" t="s">
        <v>72</v>
      </c>
      <c r="F136" s="103">
        <v>0</v>
      </c>
      <c r="G136" s="103">
        <v>0</v>
      </c>
      <c r="H136" s="103">
        <v>0</v>
      </c>
    </row>
    <row r="137" spans="1:8" ht="130.5" customHeight="1">
      <c r="A137" s="23">
        <v>127</v>
      </c>
      <c r="B137" s="29" t="s">
        <v>162</v>
      </c>
      <c r="C137" s="31" t="s">
        <v>152</v>
      </c>
      <c r="D137" s="57" t="str">
        <f t="shared" si="24"/>
        <v>01400S5550</v>
      </c>
      <c r="E137" s="31" t="s">
        <v>213</v>
      </c>
      <c r="F137" s="93">
        <f aca="true" t="shared" si="26" ref="F137:H138">F138</f>
        <v>4065</v>
      </c>
      <c r="G137" s="93">
        <f t="shared" si="26"/>
        <v>0</v>
      </c>
      <c r="H137" s="93">
        <f t="shared" si="26"/>
        <v>0</v>
      </c>
    </row>
    <row r="138" spans="1:8" ht="25.5">
      <c r="A138" s="23">
        <v>128</v>
      </c>
      <c r="B138" s="29" t="s">
        <v>69</v>
      </c>
      <c r="C138" s="31" t="s">
        <v>152</v>
      </c>
      <c r="D138" s="57" t="str">
        <f t="shared" si="24"/>
        <v>01400S5550</v>
      </c>
      <c r="E138" s="31" t="s">
        <v>70</v>
      </c>
      <c r="F138" s="93">
        <f t="shared" si="26"/>
        <v>4065</v>
      </c>
      <c r="G138" s="93">
        <f t="shared" si="26"/>
        <v>0</v>
      </c>
      <c r="H138" s="93">
        <f t="shared" si="26"/>
        <v>0</v>
      </c>
    </row>
    <row r="139" spans="1:8" ht="38.25">
      <c r="A139" s="23">
        <v>129</v>
      </c>
      <c r="B139" s="29" t="s">
        <v>71</v>
      </c>
      <c r="C139" s="31" t="s">
        <v>152</v>
      </c>
      <c r="D139" s="31" t="s">
        <v>243</v>
      </c>
      <c r="E139" s="31" t="s">
        <v>72</v>
      </c>
      <c r="F139" s="103">
        <v>4065</v>
      </c>
      <c r="G139" s="103">
        <v>0</v>
      </c>
      <c r="H139" s="103">
        <v>0</v>
      </c>
    </row>
    <row r="140" spans="1:8" ht="219" customHeight="1">
      <c r="A140" s="23">
        <v>130</v>
      </c>
      <c r="B140" s="133" t="s">
        <v>301</v>
      </c>
      <c r="C140" s="30">
        <v>1001</v>
      </c>
      <c r="D140" s="57">
        <v>140082110</v>
      </c>
      <c r="E140" s="31" t="s">
        <v>213</v>
      </c>
      <c r="F140" s="103">
        <f aca="true" t="shared" si="27" ref="F140:H141">F141</f>
        <v>72000</v>
      </c>
      <c r="G140" s="103">
        <f t="shared" si="27"/>
        <v>72000</v>
      </c>
      <c r="H140" s="103">
        <f t="shared" si="27"/>
        <v>72000</v>
      </c>
    </row>
    <row r="141" spans="1:8" ht="12.75">
      <c r="A141" s="23">
        <v>131</v>
      </c>
      <c r="B141" s="134" t="s">
        <v>217</v>
      </c>
      <c r="C141" s="31" t="s">
        <v>210</v>
      </c>
      <c r="D141" s="57">
        <v>140082110</v>
      </c>
      <c r="E141" s="31" t="s">
        <v>82</v>
      </c>
      <c r="F141" s="103">
        <f t="shared" si="27"/>
        <v>72000</v>
      </c>
      <c r="G141" s="103">
        <f t="shared" si="27"/>
        <v>72000</v>
      </c>
      <c r="H141" s="103">
        <f t="shared" si="27"/>
        <v>72000</v>
      </c>
    </row>
    <row r="142" spans="1:8" ht="12.75">
      <c r="A142" s="23">
        <v>132</v>
      </c>
      <c r="B142" s="134" t="s">
        <v>182</v>
      </c>
      <c r="C142" s="31" t="s">
        <v>210</v>
      </c>
      <c r="D142" s="57">
        <v>140082110</v>
      </c>
      <c r="E142" s="31" t="s">
        <v>81</v>
      </c>
      <c r="F142" s="103">
        <f>'прил 4 ведом'!G132</f>
        <v>72000</v>
      </c>
      <c r="G142" s="103">
        <f>'прил 4 ведом'!H132</f>
        <v>72000</v>
      </c>
      <c r="H142" s="103">
        <f>'прил 4 ведом'!I132</f>
        <v>72000</v>
      </c>
    </row>
    <row r="143" spans="1:8" ht="12.75">
      <c r="A143" s="23">
        <v>133</v>
      </c>
      <c r="B143" s="29" t="s">
        <v>78</v>
      </c>
      <c r="C143" s="31" t="s">
        <v>202</v>
      </c>
      <c r="D143" s="57"/>
      <c r="E143" s="31"/>
      <c r="F143" s="103">
        <f aca="true" t="shared" si="28" ref="F143:H147">F144</f>
        <v>190980</v>
      </c>
      <c r="G143" s="93">
        <f t="shared" si="28"/>
        <v>190980</v>
      </c>
      <c r="H143" s="93">
        <f t="shared" si="28"/>
        <v>190980</v>
      </c>
    </row>
    <row r="144" spans="1:8" ht="12.75">
      <c r="A144" s="23">
        <v>134</v>
      </c>
      <c r="B144" s="29" t="s">
        <v>79</v>
      </c>
      <c r="C144" s="31" t="s">
        <v>277</v>
      </c>
      <c r="D144" s="57"/>
      <c r="E144" s="31"/>
      <c r="F144" s="93">
        <f t="shared" si="28"/>
        <v>190980</v>
      </c>
      <c r="G144" s="93">
        <f t="shared" si="28"/>
        <v>190980</v>
      </c>
      <c r="H144" s="93">
        <f t="shared" si="28"/>
        <v>190980</v>
      </c>
    </row>
    <row r="145" spans="1:8" ht="25.5">
      <c r="A145" s="23">
        <v>135</v>
      </c>
      <c r="B145" s="29" t="s">
        <v>154</v>
      </c>
      <c r="C145" s="31" t="s">
        <v>277</v>
      </c>
      <c r="D145" s="57">
        <v>140000000</v>
      </c>
      <c r="E145" s="31"/>
      <c r="F145" s="93">
        <f t="shared" si="28"/>
        <v>190980</v>
      </c>
      <c r="G145" s="93">
        <f t="shared" si="28"/>
        <v>190980</v>
      </c>
      <c r="H145" s="93">
        <f t="shared" si="28"/>
        <v>190980</v>
      </c>
    </row>
    <row r="146" spans="1:8" ht="114.75">
      <c r="A146" s="23">
        <v>136</v>
      </c>
      <c r="B146" s="29" t="s">
        <v>278</v>
      </c>
      <c r="C146" s="31" t="s">
        <v>277</v>
      </c>
      <c r="D146" s="57">
        <v>140080790</v>
      </c>
      <c r="E146" s="31" t="s">
        <v>213</v>
      </c>
      <c r="F146" s="93">
        <f t="shared" si="28"/>
        <v>190980</v>
      </c>
      <c r="G146" s="93">
        <f t="shared" si="28"/>
        <v>190980</v>
      </c>
      <c r="H146" s="93">
        <f t="shared" si="28"/>
        <v>190980</v>
      </c>
    </row>
    <row r="147" spans="1:8" ht="25.5">
      <c r="A147" s="23">
        <v>137</v>
      </c>
      <c r="B147" s="29" t="s">
        <v>69</v>
      </c>
      <c r="C147" s="31" t="s">
        <v>277</v>
      </c>
      <c r="D147" s="57">
        <v>140080790</v>
      </c>
      <c r="E147" s="31" t="s">
        <v>70</v>
      </c>
      <c r="F147" s="93">
        <f t="shared" si="28"/>
        <v>190980</v>
      </c>
      <c r="G147" s="93">
        <f t="shared" si="28"/>
        <v>190980</v>
      </c>
      <c r="H147" s="93">
        <f t="shared" si="28"/>
        <v>190980</v>
      </c>
    </row>
    <row r="148" spans="1:8" ht="38.25">
      <c r="A148" s="23">
        <v>138</v>
      </c>
      <c r="B148" s="29" t="s">
        <v>71</v>
      </c>
      <c r="C148" s="31" t="s">
        <v>277</v>
      </c>
      <c r="D148" s="57">
        <v>140080790</v>
      </c>
      <c r="E148" s="31" t="s">
        <v>72</v>
      </c>
      <c r="F148" s="103">
        <f>'прил 4 ведом'!G136</f>
        <v>190980</v>
      </c>
      <c r="G148" s="103">
        <v>190980</v>
      </c>
      <c r="H148" s="103">
        <v>190980</v>
      </c>
    </row>
    <row r="149" spans="1:8" ht="145.5" customHeight="1">
      <c r="A149" s="23">
        <v>139</v>
      </c>
      <c r="B149" s="133" t="s">
        <v>302</v>
      </c>
      <c r="C149" s="31" t="s">
        <v>199</v>
      </c>
      <c r="D149" s="57">
        <v>8110082090</v>
      </c>
      <c r="E149" s="31" t="s">
        <v>213</v>
      </c>
      <c r="F149" s="103">
        <f aca="true" t="shared" si="29" ref="F149:H150">F150</f>
        <v>26404</v>
      </c>
      <c r="G149" s="103">
        <f t="shared" si="29"/>
        <v>26404</v>
      </c>
      <c r="H149" s="103">
        <f t="shared" si="29"/>
        <v>26404</v>
      </c>
    </row>
    <row r="150" spans="1:8" ht="12.75">
      <c r="A150" s="23">
        <v>140</v>
      </c>
      <c r="B150" s="134" t="s">
        <v>217</v>
      </c>
      <c r="C150" s="31" t="s">
        <v>199</v>
      </c>
      <c r="D150" s="57">
        <v>8110082090</v>
      </c>
      <c r="E150" s="31" t="s">
        <v>82</v>
      </c>
      <c r="F150" s="103">
        <f t="shared" si="29"/>
        <v>26404</v>
      </c>
      <c r="G150" s="103">
        <f t="shared" si="29"/>
        <v>26404</v>
      </c>
      <c r="H150" s="103">
        <f t="shared" si="29"/>
        <v>26404</v>
      </c>
    </row>
    <row r="151" spans="1:8" ht="12.75">
      <c r="A151" s="23">
        <v>141</v>
      </c>
      <c r="B151" s="134" t="s">
        <v>182</v>
      </c>
      <c r="C151" s="31" t="s">
        <v>199</v>
      </c>
      <c r="D151" s="57">
        <v>8110082090</v>
      </c>
      <c r="E151" s="31" t="s">
        <v>81</v>
      </c>
      <c r="F151" s="103">
        <f>'прил 4 ведом'!G143</f>
        <v>26404</v>
      </c>
      <c r="G151" s="103">
        <f>'прил 4 ведом'!H143</f>
        <v>26404</v>
      </c>
      <c r="H151" s="103">
        <f>'прил 4 ведом'!I143</f>
        <v>26404</v>
      </c>
    </row>
    <row r="152" spans="1:8" ht="12.75">
      <c r="A152" s="23">
        <v>142</v>
      </c>
      <c r="B152" s="22" t="s">
        <v>25</v>
      </c>
      <c r="C152" s="27"/>
      <c r="D152" s="23"/>
      <c r="E152" s="27"/>
      <c r="F152" s="93">
        <v>0</v>
      </c>
      <c r="G152" s="114">
        <f>'прил 4 ведом'!H144</f>
        <v>264072</v>
      </c>
      <c r="H152" s="114">
        <f>'прил 4 ведом'!I144</f>
        <v>509368</v>
      </c>
    </row>
    <row r="153" spans="1:8" ht="12.75">
      <c r="A153" s="175"/>
      <c r="B153" s="175"/>
      <c r="C153" s="28"/>
      <c r="D153" s="23"/>
      <c r="E153" s="23"/>
      <c r="F153" s="93">
        <f>F11</f>
        <v>10820950</v>
      </c>
      <c r="G153" s="93">
        <f>G11</f>
        <v>11136042</v>
      </c>
      <c r="H153" s="93">
        <f>H11</f>
        <v>11005817</v>
      </c>
    </row>
    <row r="154" spans="1:7" ht="12.75">
      <c r="A154" s="61"/>
      <c r="B154" s="65"/>
      <c r="C154" s="66"/>
      <c r="D154" s="67"/>
      <c r="E154" s="64"/>
      <c r="F154" s="64"/>
      <c r="G154" s="64"/>
    </row>
    <row r="155" spans="1:7" ht="210.75" customHeight="1">
      <c r="A155" s="61"/>
      <c r="B155" s="69"/>
      <c r="C155" s="66"/>
      <c r="D155" s="67"/>
      <c r="E155" s="68"/>
      <c r="F155" s="68"/>
      <c r="G155" s="68"/>
    </row>
    <row r="156" spans="1:7" ht="12.75">
      <c r="A156" s="61"/>
      <c r="B156" s="62"/>
      <c r="C156" s="66"/>
      <c r="D156" s="67"/>
      <c r="E156" s="68"/>
      <c r="F156" s="68"/>
      <c r="G156" s="68"/>
    </row>
    <row r="157" spans="1:7" ht="12.75">
      <c r="A157" s="61"/>
      <c r="B157" s="62"/>
      <c r="C157" s="63"/>
      <c r="D157" s="70"/>
      <c r="E157" s="68"/>
      <c r="F157" s="68"/>
      <c r="G157" s="68"/>
    </row>
    <row r="158" spans="1:7" ht="12.75">
      <c r="A158" s="61"/>
      <c r="B158" s="65"/>
      <c r="C158" s="61"/>
      <c r="D158" s="67"/>
      <c r="E158" s="68"/>
      <c r="F158" s="143"/>
      <c r="G158" s="143"/>
    </row>
    <row r="159" spans="1:7" ht="12.75">
      <c r="A159" s="177"/>
      <c r="B159" s="177"/>
      <c r="C159" s="61"/>
      <c r="D159" s="61"/>
      <c r="E159" s="68"/>
      <c r="F159" s="68"/>
      <c r="G159" s="68"/>
    </row>
  </sheetData>
  <sheetProtection/>
  <mergeCells count="15">
    <mergeCell ref="A1:H1"/>
    <mergeCell ref="E8:E10"/>
    <mergeCell ref="F8:F10"/>
    <mergeCell ref="G8:G10"/>
    <mergeCell ref="H8:H10"/>
    <mergeCell ref="A7:E7"/>
    <mergeCell ref="A5:G6"/>
    <mergeCell ref="A8:A10"/>
    <mergeCell ref="A2:I2"/>
    <mergeCell ref="A3:I3"/>
    <mergeCell ref="A159:B159"/>
    <mergeCell ref="B8:B10"/>
    <mergeCell ref="C8:C10"/>
    <mergeCell ref="D8:D10"/>
    <mergeCell ref="A153:B153"/>
  </mergeCells>
  <printOptions/>
  <pageMargins left="0.7874015748031497" right="0.1968503937007874" top="0.1968503937007874" bottom="0.1968503937007874" header="0.11811023622047245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Мокрушинский</dc:creator>
  <cp:keywords/>
  <dc:description/>
  <cp:lastModifiedBy>admin</cp:lastModifiedBy>
  <cp:lastPrinted>2022-12-28T08:17:45Z</cp:lastPrinted>
  <dcterms:created xsi:type="dcterms:W3CDTF">2010-12-02T07:50:49Z</dcterms:created>
  <dcterms:modified xsi:type="dcterms:W3CDTF">2022-12-28T08:35:16Z</dcterms:modified>
  <cp:category/>
  <cp:version/>
  <cp:contentType/>
  <cp:contentStatus/>
</cp:coreProperties>
</file>