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70" tabRatio="676" activeTab="5"/>
  </bookViews>
  <sheets>
    <sheet name="текст5" sheetId="1" r:id="rId1"/>
    <sheet name="прил 4 доходы" sheetId="2" r:id="rId2"/>
    <sheet name="прил 5 РП" sheetId="3" r:id="rId3"/>
    <sheet name="прил 6 ведом" sheetId="4" r:id="rId4"/>
    <sheet name="прил 7 ЦСР,ВР,РП" sheetId="5" r:id="rId5"/>
    <sheet name="прил 8 РП,ЦСР,ВР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<sst xmlns="http://schemas.openxmlformats.org/spreadsheetml/2006/main" count="1241" uniqueCount="352">
  <si>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</si>
  <si>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</si>
  <si>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</si>
  <si>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</si>
  <si>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</si>
  <si>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</si>
  <si>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</si>
  <si>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</si>
  <si>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</si>
  <si>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</si>
  <si>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</si>
  <si>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</si>
  <si>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</si>
  <si>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</si>
  <si>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</si>
  <si>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</si>
  <si>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</si>
  <si>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</si>
  <si>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</si>
  <si>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</si>
  <si>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</si>
  <si>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</si>
  <si>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         </t>
  </si>
  <si>
    <t>Культура, кинематография</t>
  </si>
  <si>
    <t>Условно утвержденные расходы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</si>
  <si>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</si>
  <si>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805 1 11 05070 00 0000 120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</si>
  <si>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</si>
  <si>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Администрация Галанинского сельсовета</t>
  </si>
  <si>
    <t>Функционированиеадминистрации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</si>
  <si>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</si>
  <si>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</si>
  <si>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</si>
  <si>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</si>
  <si>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</si>
  <si>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</si>
  <si>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</si>
  <si>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</si>
  <si>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</si>
  <si>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Всего</t>
  </si>
  <si>
    <t>(рублей)</t>
  </si>
  <si>
    <t>№  строки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</si>
  <si>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</si>
  <si>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</si>
  <si>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</si>
  <si>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</si>
  <si>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</si>
  <si>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</si>
  <si>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</si>
  <si>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</si>
  <si>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</si>
  <si>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</si>
  <si>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</si>
  <si>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</si>
  <si>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</si>
  <si>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</si>
  <si>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</si>
  <si>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</si>
  <si>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</si>
  <si>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</si>
  <si>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</si>
  <si>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</si>
  <si>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</si>
  <si>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</si>
  <si>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</si>
  <si>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</si>
  <si>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</si>
  <si>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</si>
  <si>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</si>
  <si>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</si>
  <si>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</si>
  <si>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</si>
  <si>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</si>
  <si>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Доходы бюджета поселений  2020 года</t>
  </si>
  <si>
    <t>540</t>
  </si>
  <si>
    <t>500</t>
  </si>
  <si>
    <t>Сумма на 2020 год</t>
  </si>
  <si>
    <t>000 1 08 04020 01 0000 110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</si>
  <si>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</si>
  <si>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</si>
  <si>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</si>
  <si>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</si>
  <si>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</si>
  <si>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</si>
  <si>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</si>
  <si>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</si>
  <si>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</si>
  <si>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</si>
  <si>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</si>
  <si>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</si>
  <si>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Акцизы по подакцизным товарам (продукции), производимым на территории Российской Федерации</t>
  </si>
  <si>
    <t>Доходы бюджета поселений  2019 года</t>
  </si>
  <si>
    <t>Сумма на 2019 год</t>
  </si>
  <si>
    <t>1400S5550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</si>
  <si>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</si>
  <si>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"Развитие культуры" </t>
  </si>
  <si>
    <t xml:space="preserve">Подпрограмма " Поддержка искусства и народного творчества" 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</si>
  <si>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</si>
  <si>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 xml:space="preserve"> </t>
  </si>
  <si>
    <t>к  Решению Галанинского сельского</t>
  </si>
  <si>
    <t>Дотации бюджетам сельских поселений  на выравнивание бюджетной обеспеченности</t>
  </si>
  <si>
    <t xml:space="preserve">Субвенции бюджетам субъектов Российской Федерации </t>
  </si>
  <si>
    <t>Дотации бюджетам сельских поселений на выравнивание бюджетной обеспеченности из районного фонда финансовой поддержки</t>
  </si>
  <si>
    <t xml:space="preserve">Дотации бюджетам бюджетной системы Российской Федерации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</si>
  <si>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</si>
  <si>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</si>
  <si>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</si>
  <si>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</si>
  <si>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</si>
  <si>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</si>
  <si>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</si>
  <si>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</si>
  <si>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</si>
  <si>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</si>
  <si>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</si>
  <si>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</si>
  <si>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</si>
  <si>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</si>
  <si>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</si>
  <si>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</si>
  <si>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</si>
  <si>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 xml:space="preserve">                                                                                                                                                                                                      Приложение 7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</si>
  <si>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</si>
  <si>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</si>
  <si>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</si>
  <si>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</si>
  <si>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</si>
  <si>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</si>
  <si>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</si>
  <si>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</si>
  <si>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</si>
  <si>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</si>
  <si>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</si>
  <si>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</si>
  <si>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</si>
  <si>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</si>
  <si>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</si>
  <si>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</si>
  <si>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</si>
  <si>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</si>
  <si>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</si>
  <si>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</si>
  <si>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</si>
  <si>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</si>
  <si>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</si>
  <si>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 xml:space="preserve">Подпрограмма "Поддержка искусства и народного творчества" 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</si>
  <si>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</si>
  <si>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</si>
  <si>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>Организация и проведение аккарицидных обработок мест массового отдыза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</si>
  <si>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Организация и проведение аккарицидных обработок мест массового отдыза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</si>
  <si>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</si>
  <si>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Организация и содержание мест захоронения  на территории Галанинского сельсоветав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</si>
  <si>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</si>
  <si>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</si>
  <si>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 "Прочие мероприятия Галанинского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</si>
  <si>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</si>
  <si>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</si>
  <si>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 xml:space="preserve">                                                 Российская Федерация</t>
  </si>
  <si>
    <t xml:space="preserve">                                                                                                                                                            Приложение 8</t>
  </si>
  <si>
    <t>Организация и проведение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</si>
  <si>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</si>
  <si>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</si>
  <si>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</si>
  <si>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</si>
  <si>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</si>
  <si>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</si>
  <si>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админитсрации Галанинского сельсовета в рамках непрограммных расходов отдельных органов местного самоуправления.</t>
  </si>
  <si>
    <t>Муниципальная программа Галанинского сельсовета "Развитие культуры"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</si>
  <si>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</si>
  <si>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</si>
  <si>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</si>
  <si>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</si>
  <si>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</si>
  <si>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</si>
  <si>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</si>
  <si>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</si>
  <si>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</si>
  <si>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</si>
  <si>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</si>
  <si>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</si>
  <si>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</si>
  <si>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</si>
  <si>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</si>
  <si>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</si>
  <si>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</si>
  <si>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</si>
  <si>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</si>
  <si>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</si>
  <si>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</si>
  <si>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Муниципвальная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</si>
  <si>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"Благоустройство территори  Галанинского сельсовета"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</si>
  <si>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</si>
  <si>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</si>
  <si>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</si>
  <si>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</si>
  <si>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</si>
  <si>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</si>
  <si>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</si>
  <si>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</si>
  <si>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</si>
  <si>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</si>
  <si>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</si>
  <si>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</si>
  <si>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</si>
  <si>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</si>
  <si>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</si>
  <si>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</si>
  <si>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</si>
  <si>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>1101</t>
  </si>
  <si>
    <t xml:space="preserve">Обеспечение деятельности (оказания услуг) ведомственных учреждений в рамках подпрограммы "Поддержка искусства и народного творчества" муниципальной программы Галанинского сельсовета "Развитие культуры" </t>
  </si>
  <si>
    <t>Доходы бюджета поселений на 2019 год и плановый период 2020-2021 годов</t>
  </si>
  <si>
    <t>Доходы бюджета поселений  2021 года</t>
  </si>
  <si>
    <t>182 1 01 020020 10 0000 110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</si>
  <si>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</si>
  <si>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индивидуального предпринимателя,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</si>
  <si>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</si>
  <si>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</si>
  <si>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</si>
  <si>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 лиц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</si>
  <si>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2019 год и плановый период 2020-2021 годов</t>
  </si>
  <si>
    <t>Сумма на 2021 год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</si>
  <si>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</si>
  <si>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</si>
  <si>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</si>
  <si>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</si>
  <si>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</si>
  <si>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 xml:space="preserve">       Ведомственная структура расходов бюджета поселения на 2019 год  и плановый период 2020-2021 годов</t>
  </si>
  <si>
    <t>Сумма на    2021 год</t>
  </si>
  <si>
    <t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на 2019-2021 годы" муниципальной программы Галанинского сельсовета "Создание безопасных и комфортных условий для проживания на территории Галанинского сельсовета" на 2019-2021 годы</t>
  </si>
  <si>
    <t>000</t>
  </si>
  <si>
    <t>Закупка товаров, работ и услуг для обеспечения государственных (муниципальных) нужд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</si>
  <si>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</si>
  <si>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01200S5080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</si>
  <si>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</si>
  <si>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</si>
  <si>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</si>
  <si>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Галанинскогос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</si>
  <si>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Межбюджетные трансферты</t>
  </si>
  <si>
    <t>Прочие межбюджетные трансферты передоваемые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</si>
  <si>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2019 год и плановый период 2020-2021 годы</t>
  </si>
  <si>
    <t>Сумма на    2019 год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</si>
  <si>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</si>
  <si>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</si>
  <si>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</si>
  <si>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</si>
  <si>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</si>
  <si>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 xml:space="preserve">       Распределение бюджетных ассигнований по разделам, подразделам, целевым статьям                                            ( муниципальным программам Галанинского сельсовета и непрограмным направлениям деятельности), группам и подгруппам видов расходов классификации расходов Галанинского сельсовета на 2019 год  и плановый период 2020-2021 годов</t>
  </si>
  <si>
    <t xml:space="preserve">Содержание автомобильных дорог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комфлотных условий для проживания на территории Галанинского сельсовета"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</si>
  <si>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</si>
  <si>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СОЦИАЛЬНАЯ ПОЛИТИКА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</si>
  <si>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 на 2019-2021 года.</t>
  </si>
  <si>
    <t>Подпрограмма "Прочие мероприятия Галанинского сельсовета на 2019-2021 года"</t>
  </si>
  <si>
    <t>Подпрограмма "Содержание автомобильных дорог общего пользования Галанинского сельсовета "</t>
  </si>
  <si>
    <t>МЕЖБЮДЖЕТНЫЕ ТРАНСФЕРТЫ ОБЩЕГО ХАРАКТЕРА БЮДЖЕТАМ БЮДЖЕТНОЙ СМЕТЫ РОССИЙСКОЙ ФЕДЕРАЦИИ</t>
  </si>
  <si>
    <t>Непрограмные расходы отдельных органов местного самоуправления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</si>
  <si>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</si>
  <si>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</si>
  <si>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</si>
  <si>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</si>
  <si>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</si>
  <si>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                                                         </t>
  </si>
  <si>
    <t>ЗДРАВООХРАНЕНИЕ</t>
  </si>
  <si>
    <t>ФИЗИЧЕСКАЯ КУЛЬТУРА И СПОРТ</t>
  </si>
  <si>
    <t>Муниципальная программа Галанинского сельсовета  "Развитие культуры"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</si>
  <si>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</si>
  <si>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к   Решению Галанинского сельского</t>
  </si>
  <si>
    <t>к Решению Галанинского сельского</t>
  </si>
  <si>
    <t>805 2 02 49999 10 0007 150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</si>
  <si>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</si>
  <si>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</si>
  <si>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</si>
  <si>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</si>
  <si>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</si>
  <si>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</si>
  <si>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000 2 02 30000  10 0000 150</t>
  </si>
  <si>
    <t>000 2 02 30000 00 0000 150</t>
  </si>
  <si>
    <t>805 2 02 15001 10 0030 150</t>
  </si>
  <si>
    <t>805 2 02 15001 10 0020 150</t>
  </si>
  <si>
    <t>805 2 02 15001 10 0000 150</t>
  </si>
  <si>
    <t>805 2 02 15001 00 0000 150</t>
  </si>
  <si>
    <t>000 2 02 10000 00 0000 150</t>
  </si>
  <si>
    <t>805 2 02 30024 00 0000 150</t>
  </si>
  <si>
    <t>805 202 49999 10 7412 150</t>
  </si>
  <si>
    <t>805 202 49999 10 0018 150</t>
  </si>
  <si>
    <t>805 202 49999 10 7508 150</t>
  </si>
  <si>
    <t>Иные межбюджетные трансферты, передаваемые бюджетам сельских поселений на  региональные выплаты и выплаты,обеспечивающие уровень заработной платы работников бюджетной сферы не ниже размера минимальной заработной платы за счет средств краевого бюджета</t>
  </si>
  <si>
    <t>Иные межбюджетные трансферты, передаваемые бюджетам сельских поселений на обеспечение  первичных мер пожарной безопасности на территории Казачинского района  за счет средств краевого бюджета</t>
  </si>
  <si>
    <t>Иные межбюджетные трансферты, передаваемые бюджетам сельских поселений на организацию и проведение акарицидной обработок мест массового отдыха населения за счет средств краевого бюджета</t>
  </si>
  <si>
    <t>Иные межбюджетные трансферты бюджетам поселений на содержание автомобильных дорог общего пользованияместного значения   за счет средств дорожного фонда Красноярского края</t>
  </si>
  <si>
    <t>Расходы на  региональные выплаты и выплаты,обеспечивающие уровень заработной платы работников бюджетной сферы не ниже размера минимальной заработной платы за счет средств краевого бюджета</t>
  </si>
  <si>
    <t>0310</t>
  </si>
  <si>
    <t>Обеспечение пожарной безопасности</t>
  </si>
  <si>
    <t xml:space="preserve">Подпрограмма  "Обеспечение безопасности жителей Галанинского  сельсовета" </t>
  </si>
  <si>
    <t xml:space="preserve">Обеспечение софинансирования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</si>
  <si>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01300S4120</t>
  </si>
  <si>
    <t xml:space="preserve">Содержание автомобильных дорог и инженерных сооружений на них в границах поселений за счет средств 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комфлотных условий для проживания на территории Галанинского сельсовета" </t>
  </si>
  <si>
    <t>1200S5080</t>
  </si>
  <si>
    <t xml:space="preserve">                                                           РЕШЕНИЕ</t>
  </si>
  <si>
    <t xml:space="preserve">                                                        </t>
  </si>
  <si>
    <t xml:space="preserve">       В соответствии со статьей 59 Устава Галанинского сельсовета Галанинский сельский  Совет </t>
  </si>
  <si>
    <t xml:space="preserve"> депутатов Решил:</t>
  </si>
  <si>
    <t xml:space="preserve">        Статья 1.</t>
  </si>
  <si>
    <t>2. В приложении 1 строки 2-9 изложить в следующей редакции:</t>
  </si>
  <si>
    <t>сельсовета на 2018 год и</t>
  </si>
  <si>
    <t>805 1 05 00 00 00 0000 000</t>
  </si>
  <si>
    <t>805 1 05 00 00 00 0000 500</t>
  </si>
  <si>
    <t>805 1 05 02 00 00 0000 500</t>
  </si>
  <si>
    <t>805 1 05 02 01 00 0000 510</t>
  </si>
  <si>
    <t>Увеличение прочих остатков  денежных средств бюджетов</t>
  </si>
  <si>
    <t>805 1 05 02 01 10 0000 510</t>
  </si>
  <si>
    <t>Увеличение прочих остатков  денежных средств бюджетов поселения</t>
  </si>
  <si>
    <t>805 1 05 00 00 00 0000 600</t>
  </si>
  <si>
    <t>Уменьшение остатков средств</t>
  </si>
  <si>
    <t>805 1 05 02 00 00 0000 600</t>
  </si>
  <si>
    <t>Уменьшение прочих остатков средств бюджетов</t>
  </si>
  <si>
    <t>805 1 05 02 01 00 0000 610</t>
  </si>
  <si>
    <t>Уменьшение прочих остатков денежных средств бюджетов</t>
  </si>
  <si>
    <t>Уменьшение прочих остатков денежных средств бюджетов поселения</t>
  </si>
  <si>
    <t>Итого источников финансирования дефицита бюджета</t>
  </si>
  <si>
    <t>3. Приложения 4 изложить в редакции согласно приложению 1 к данному Решению</t>
  </si>
  <si>
    <t>4. Приложения 5 изложить в редакции согласно приложению 2 к данному Решению</t>
  </si>
  <si>
    <t>5. Приложения 6 изложить в редакции согласно приложению 3 к данному Решению</t>
  </si>
  <si>
    <t>6. Приложения 7 изложить в редакции согласно приложению 4 к данному Решению</t>
  </si>
  <si>
    <t>7. Приложение 8 изложить в редакции согласно приложению 5 к данному Решению</t>
  </si>
  <si>
    <t xml:space="preserve">          Статья 2. Вступление в силу Решения</t>
  </si>
  <si>
    <t xml:space="preserve">Статью 10 изложить в следующей редакции : "Статья 10. Муниципальный дорожный фонд  утвердить в сумме </t>
  </si>
  <si>
    <t>"Статья 15. Вступление в силу настоящего решения.</t>
  </si>
  <si>
    <t>Настоящее Решение вступает в силу в день, следующий за днем его официального опубликования</t>
  </si>
  <si>
    <t>в газете "Галанинский вестник"</t>
  </si>
  <si>
    <t>Председатель Галанинского сельского Совета депутатов                                            В.М.Кузьмин</t>
  </si>
  <si>
    <t>Глава Галанинского сельсовета                                                                                         Т.Е.Ритерс</t>
  </si>
  <si>
    <t>№ 32-94</t>
  </si>
  <si>
    <t xml:space="preserve">27 февраля 2019г.              С.Галанино                            №  </t>
  </si>
  <si>
    <t xml:space="preserve"> О внесении изменений в решение от  20.012.2018г  №  31-90</t>
  </si>
  <si>
    <t>«О  бюджете Галанинского сельсовета на 2019 год и</t>
  </si>
  <si>
    <t xml:space="preserve"> плановый период  2020-2021 годов»</t>
  </si>
  <si>
    <t xml:space="preserve">        Внести в Решение Галанинского сельского Совета депутатов от 20.12.2018г № 31-90 "О бюджете</t>
  </si>
  <si>
    <t>Галанинского сельсовета на 2019 год и плановый период 2020-2021 годов" следующие изменения:</t>
  </si>
  <si>
    <t>П.п. 1-2 п. 1 статьи 1 "Основные характеристики бюджета поселения на 2019 год и плановый период</t>
  </si>
  <si>
    <t>2020-2021 годов" изложить в следующей редакции:</t>
  </si>
  <si>
    <t>1) Утвердить общий объём доходов бюджета поселения в сумме 6 834 420,34 рублей;</t>
  </si>
  <si>
    <t>2) Утвердить общий объём расходов бюджета поселения в сумме  6 871 709,39  рублей;</t>
  </si>
  <si>
    <t>3) Дефицит бюджета поселения в сумме 37 289,05 рублей</t>
  </si>
  <si>
    <t>4) Источники внутреннего финансирования дефицита бюджета поселения в сумме 37 289,05 рублей.</t>
  </si>
  <si>
    <t>2020г. -  360 776,00руб.</t>
  </si>
  <si>
    <t>2021г. -  388 893,00руб.</t>
  </si>
  <si>
    <t>Совета депутатов от      27.02.2019 № 32-94</t>
  </si>
  <si>
    <t>Совета депутатов  от  27.02.2019г  № 32-94</t>
  </si>
  <si>
    <t>2019г.- 356 069,07руб.</t>
  </si>
  <si>
    <t>Совета депутатов  от     27.02.2019г  № 32-94</t>
  </si>
  <si>
    <t>Совета депутатов  от    27.02.2019г  № 32-94</t>
  </si>
  <si>
    <t>Совета депутатов  от     27.02.2019г  №32-94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</si>
</sst>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  <numFmt numFmtId="182" formatCode="0.0000"/>
    <numFmt numFmtId="183" formatCode="0.00000"/>
    <numFmt numFmtId="184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/>
    </xf>
    <xf numFmtId="178" fontId="4" fillId="0" borderId="10" xfId="0" applyNumberFormat="1" applyFont="1" applyBorder="1" applyAlignment="1">
      <alignment horizontal="center" vertical="top" wrapText="1"/>
    </xf>
    <xf numFmtId="178" fontId="4" fillId="32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 vertical="top" wrapText="1"/>
    </xf>
    <xf numFmtId="178" fontId="5" fillId="0" borderId="10" xfId="0" applyNumberFormat="1" applyFont="1" applyBorder="1" applyAlignment="1">
      <alignment horizontal="center" vertical="top" wrapText="1"/>
    </xf>
    <xf numFmtId="178" fontId="5" fillId="32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0" xfId="0" applyFont="1" applyFill="1" applyBorder="1" applyAlignment="1">
      <alignment vertical="top" wrapText="1"/>
    </xf>
    <xf numFmtId="178" fontId="4" fillId="32" borderId="0" xfId="0" applyNumberFormat="1" applyFont="1" applyFill="1" applyBorder="1" applyAlignment="1">
      <alignment horizontal="center" vertical="top" wrapText="1"/>
    </xf>
    <xf numFmtId="49" fontId="4" fillId="32" borderId="0" xfId="0" applyNumberFormat="1" applyFont="1" applyFill="1" applyBorder="1" applyAlignment="1">
      <alignment horizontal="center" vertical="top" wrapText="1"/>
    </xf>
    <xf numFmtId="177" fontId="4" fillId="32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178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77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78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77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49" fontId="4" fillId="32" borderId="12" xfId="0" applyNumberFormat="1" applyFont="1" applyFill="1" applyBorder="1" applyAlignment="1">
      <alignment horizontal="center" vertical="center"/>
    </xf>
    <xf numFmtId="0" fontId="4" fillId="32" borderId="13" xfId="0" applyNumberFormat="1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wrapText="1"/>
    </xf>
    <xf numFmtId="0" fontId="4" fillId="32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32" borderId="15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/>
    </xf>
    <xf numFmtId="2" fontId="5" fillId="32" borderId="10" xfId="0" applyNumberFormat="1" applyFont="1" applyFill="1" applyBorder="1" applyAlignment="1">
      <alignment horizontal="right" vertical="top" wrapText="1"/>
    </xf>
    <xf numFmtId="2" fontId="4" fillId="32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right" vertical="top" wrapText="1"/>
    </xf>
    <xf numFmtId="4" fontId="5" fillId="32" borderId="10" xfId="0" applyNumberFormat="1" applyFont="1" applyFill="1" applyBorder="1" applyAlignment="1">
      <alignment horizontal="right" vertical="top" wrapText="1"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7" xfId="0" applyNumberFormat="1" applyFont="1" applyBorder="1" applyAlignment="1" applyProtection="1">
      <alignment horizontal="left" wrapText="1"/>
      <protection/>
    </xf>
    <xf numFmtId="2" fontId="11" fillId="33" borderId="10" xfId="0" applyNumberFormat="1" applyFont="1" applyFill="1" applyBorder="1" applyAlignment="1">
      <alignment horizontal="right" vertical="top" wrapText="1"/>
    </xf>
    <xf numFmtId="2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78" fontId="5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right" vertical="top" wrapText="1"/>
    </xf>
    <xf numFmtId="179" fontId="4" fillId="32" borderId="13" xfId="0" applyNumberFormat="1" applyFont="1" applyFill="1" applyBorder="1" applyAlignment="1" applyProtection="1">
      <alignment horizontal="left" wrapText="1"/>
      <protection hidden="1" locked="0"/>
    </xf>
    <xf numFmtId="0" fontId="4" fillId="32" borderId="13" xfId="0" applyNumberFormat="1" applyFont="1" applyFill="1" applyBorder="1" applyAlignment="1">
      <alignment horizontal="left" wrapText="1"/>
    </xf>
    <xf numFmtId="2" fontId="4" fillId="34" borderId="10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177" fontId="0" fillId="0" borderId="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2" fontId="11" fillId="32" borderId="10" xfId="0" applyNumberFormat="1" applyFont="1" applyFill="1" applyBorder="1" applyAlignment="1">
      <alignment/>
    </xf>
    <xf numFmtId="181" fontId="4" fillId="33" borderId="17" xfId="0" applyNumberFormat="1" applyFont="1" applyFill="1" applyBorder="1" applyAlignment="1" applyProtection="1">
      <alignment horizontal="left" wrapText="1"/>
      <protection/>
    </xf>
    <xf numFmtId="49" fontId="4" fillId="33" borderId="17" xfId="0" applyNumberFormat="1" applyFont="1" applyFill="1" applyBorder="1" applyAlignment="1" applyProtection="1">
      <alignment horizontal="left" wrapText="1"/>
      <protection/>
    </xf>
    <xf numFmtId="49" fontId="4" fillId="33" borderId="19" xfId="0" applyNumberFormat="1" applyFont="1" applyFill="1" applyBorder="1" applyAlignment="1" applyProtection="1">
      <alignment horizontal="left" wrapText="1"/>
      <protection/>
    </xf>
    <xf numFmtId="181" fontId="4" fillId="0" borderId="17" xfId="0" applyNumberFormat="1" applyFont="1" applyBorder="1" applyAlignment="1" applyProtection="1">
      <alignment horizontal="left" wrapText="1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181" fontId="5" fillId="33" borderId="17" xfId="0" applyNumberFormat="1" applyFont="1" applyFill="1" applyBorder="1" applyAlignment="1" applyProtection="1">
      <alignment horizontal="left" wrapText="1"/>
      <protection/>
    </xf>
    <xf numFmtId="49" fontId="5" fillId="33" borderId="17" xfId="0" applyNumberFormat="1" applyFont="1" applyFill="1" applyBorder="1" applyAlignment="1" applyProtection="1">
      <alignment horizontal="left" wrapText="1"/>
      <protection/>
    </xf>
    <xf numFmtId="181" fontId="4" fillId="0" borderId="20" xfId="0" applyNumberFormat="1" applyFont="1" applyBorder="1" applyAlignment="1" applyProtection="1">
      <alignment horizontal="left" wrapText="1"/>
      <protection/>
    </xf>
    <xf numFmtId="4" fontId="11" fillId="32" borderId="1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4" fontId="4" fillId="32" borderId="21" xfId="0" applyNumberFormat="1" applyFont="1" applyFill="1" applyBorder="1" applyAlignment="1">
      <alignment horizontal="right"/>
    </xf>
    <xf numFmtId="49" fontId="4" fillId="32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 vertical="top" wrapText="1"/>
    </xf>
    <xf numFmtId="0" fontId="4" fillId="32" borderId="0" xfId="0" applyFont="1" applyFill="1" applyAlignment="1">
      <alignment horizontal="justify"/>
    </xf>
    <xf numFmtId="0" fontId="4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2" fontId="13" fillId="33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49" fontId="4" fillId="33" borderId="18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left" wrapText="1"/>
      <protection/>
    </xf>
    <xf numFmtId="2" fontId="4" fillId="33" borderId="0" xfId="0" applyNumberFormat="1" applyFont="1" applyFill="1" applyAlignment="1">
      <alignment vertical="top"/>
    </xf>
    <xf numFmtId="2" fontId="4" fillId="33" borderId="0" xfId="0" applyNumberFormat="1" applyFont="1" applyFill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21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/>
    </xf>
    <xf numFmtId="4" fontId="4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right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22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01\Desktop\&#1087;&#1088;&#1086;&#1077;&#1082;&#1090;%20&#1088;&#1077;&#1096;&#1077;&#1085;&#1080;&#1103;%20&#1085;&#1072;%202019-2021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01\Desktop\&#1056;&#1077;&#1096;&#1077;&#1085;&#1080;&#1077;%20&#1086;%20&#1073;&#1102;&#1076;&#1078;&#1077;&#1090;&#1077;%20&#1085;&#1072;%202019-2021%20%20&#8470;%2032-94%20&#1086;&#1090;%2027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</sheetNames>
    <sheetDataSet>
      <sheetData sheetId="6">
        <row r="14">
          <cell r="G14">
            <v>729204</v>
          </cell>
          <cell r="H14">
            <v>729204</v>
          </cell>
          <cell r="I14">
            <v>729204</v>
          </cell>
        </row>
        <row r="30">
          <cell r="G30">
            <v>1000</v>
          </cell>
          <cell r="H30">
            <v>1000</v>
          </cell>
          <cell r="I30">
            <v>1000</v>
          </cell>
        </row>
        <row r="117">
          <cell r="G117">
            <v>44847</v>
          </cell>
          <cell r="H117">
            <v>44847</v>
          </cell>
          <cell r="I117">
            <v>44847</v>
          </cell>
        </row>
        <row r="123">
          <cell r="G123">
            <v>16452.1</v>
          </cell>
          <cell r="H123">
            <v>16452.1</v>
          </cell>
          <cell r="I123">
            <v>16452.1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5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  <sheetName val="Лист2"/>
    </sheetNames>
    <sheetDataSet>
      <sheetData sheetId="6">
        <row r="20">
          <cell r="G20">
            <v>2477730.9</v>
          </cell>
          <cell r="H20">
            <v>2183064.4</v>
          </cell>
          <cell r="I20">
            <v>2722399</v>
          </cell>
        </row>
        <row r="38">
          <cell r="G38">
            <v>631418.44</v>
          </cell>
          <cell r="H38">
            <v>534167.44</v>
          </cell>
          <cell r="I38">
            <v>534167.44</v>
          </cell>
        </row>
        <row r="52">
          <cell r="G52">
            <v>98484.9</v>
          </cell>
          <cell r="H52">
            <v>98487.9</v>
          </cell>
          <cell r="I52">
            <v>99684.3</v>
          </cell>
        </row>
        <row r="61">
          <cell r="G61">
            <v>96848</v>
          </cell>
          <cell r="H61">
            <v>51000</v>
          </cell>
          <cell r="I61">
            <v>0</v>
          </cell>
        </row>
        <row r="76">
          <cell r="G76">
            <v>356069.07</v>
          </cell>
          <cell r="H76">
            <v>360776</v>
          </cell>
          <cell r="I76">
            <v>388893</v>
          </cell>
        </row>
        <row r="101">
          <cell r="G101">
            <v>1024983.98</v>
          </cell>
          <cell r="H101">
            <v>1007894.5</v>
          </cell>
          <cell r="I101">
            <v>345629.9</v>
          </cell>
        </row>
        <row r="111">
          <cell r="G111">
            <v>1304508</v>
          </cell>
          <cell r="H111">
            <v>1304508</v>
          </cell>
          <cell r="I111">
            <v>1304508</v>
          </cell>
        </row>
        <row r="122">
          <cell r="G122">
            <v>41635</v>
          </cell>
          <cell r="H122">
            <v>41635</v>
          </cell>
          <cell r="I122">
            <v>41635</v>
          </cell>
        </row>
        <row r="136">
          <cell r="G136">
            <v>48528</v>
          </cell>
          <cell r="H136">
            <v>48528</v>
          </cell>
          <cell r="I136">
            <v>48528</v>
          </cell>
        </row>
        <row r="153">
          <cell r="H153">
            <v>158847</v>
          </cell>
          <cell r="I153">
            <v>313177</v>
          </cell>
        </row>
      </sheetData>
      <sheetData sheetId="7">
        <row r="195">
          <cell r="G195">
            <v>158847</v>
          </cell>
          <cell r="H195">
            <v>313177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68"/>
  <sheetViews>
    <sheetView zoomScalePageLayoutView="0" workbookViewId="0" topLeftCell="A35">
      <selection activeCell="L35" sqref="L35"/>
    </sheetView>
  </sheetViews>
  <sheetFormatPr defaultColWidth="9.00390625" defaultRowHeight="12.75"/>
  <cols>
    <col min="1" max="1" width="4.375" style="0" customWidth="1"/>
    <col min="4" max="4" width="7.00390625" style="0" customWidth="1"/>
    <col min="7" max="7" width="14.875" style="0" customWidth="1"/>
    <col min="8" max="8" width="12.375" style="0" customWidth="1"/>
    <col min="9" max="9" width="11.375" style="0" customWidth="1"/>
    <col min="10" max="10" width="12.375" style="0" customWidth="1"/>
  </cols>
  <sheetData>
    <row r="1" ht="7.5" customHeight="1">
      <c r="A1" s="7"/>
    </row>
    <row r="2" spans="1:10" ht="12.75">
      <c r="A2" s="117" t="s">
        <v>157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6.5" customHeight="1">
      <c r="A3" s="155" t="s">
        <v>156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5.75" customHeight="1">
      <c r="A4" s="155" t="s">
        <v>120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8.25" customHeight="1">
      <c r="A5" s="2" t="s">
        <v>20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5" customHeight="1">
      <c r="A6" s="2" t="s">
        <v>297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0.75" customHeight="1" hidden="1">
      <c r="A7" s="2"/>
      <c r="B7" s="118"/>
      <c r="C7" s="118"/>
      <c r="D7" s="118"/>
      <c r="E7" s="118"/>
      <c r="F7" s="118"/>
      <c r="G7" s="118"/>
      <c r="H7" s="118"/>
      <c r="I7" s="118"/>
      <c r="J7" s="118"/>
    </row>
    <row r="8" spans="1:10" ht="15.75" customHeight="1">
      <c r="A8" s="119" t="s">
        <v>298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9" s="2" customFormat="1" ht="16.5" customHeight="1">
      <c r="A9" s="2" t="s">
        <v>332</v>
      </c>
      <c r="F9" s="2" t="s">
        <v>98</v>
      </c>
      <c r="G9" s="2" t="s">
        <v>98</v>
      </c>
      <c r="H9" s="2" t="s">
        <v>331</v>
      </c>
      <c r="I9" s="2" t="s">
        <v>98</v>
      </c>
    </row>
    <row r="10" spans="1:10" ht="14.25" customHeight="1">
      <c r="A10" s="117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16.5" customHeight="1">
      <c r="A11" s="119" t="s">
        <v>333</v>
      </c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ht="15" customHeight="1">
      <c r="A12" s="119" t="s">
        <v>334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 ht="12.75" customHeight="1">
      <c r="A13" s="119" t="s">
        <v>335</v>
      </c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ht="18.75" customHeight="1">
      <c r="A14" s="119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ht="12" customHeight="1">
      <c r="A15" s="119" t="s">
        <v>299</v>
      </c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 ht="17.25" customHeight="1">
      <c r="A16" s="119" t="s">
        <v>300</v>
      </c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 ht="21" customHeight="1">
      <c r="A17" s="117" t="s">
        <v>301</v>
      </c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 ht="15.75" customHeight="1">
      <c r="A18" s="149" t="s">
        <v>336</v>
      </c>
      <c r="B18" s="149"/>
      <c r="C18" s="149"/>
      <c r="D18" s="149"/>
      <c r="E18" s="149"/>
      <c r="F18" s="149"/>
      <c r="G18" s="149"/>
      <c r="H18" s="149"/>
      <c r="I18" s="149"/>
      <c r="J18" s="149"/>
    </row>
    <row r="19" spans="1:10" ht="15" customHeight="1">
      <c r="A19" s="149" t="s">
        <v>337</v>
      </c>
      <c r="B19" s="149"/>
      <c r="C19" s="149"/>
      <c r="D19" s="149"/>
      <c r="E19" s="149"/>
      <c r="F19" s="149"/>
      <c r="G19" s="149"/>
      <c r="H19" s="149"/>
      <c r="I19" s="149"/>
      <c r="J19" s="149"/>
    </row>
    <row r="20" spans="1:10" ht="18" customHeight="1">
      <c r="A20" s="149" t="s">
        <v>338</v>
      </c>
      <c r="B20" s="149"/>
      <c r="C20" s="149"/>
      <c r="D20" s="149"/>
      <c r="E20" s="149"/>
      <c r="F20" s="149"/>
      <c r="G20" s="149"/>
      <c r="H20" s="149"/>
      <c r="I20" s="149"/>
      <c r="J20" s="149"/>
    </row>
    <row r="21" spans="1:10" ht="18" customHeight="1">
      <c r="A21" s="149" t="s">
        <v>339</v>
      </c>
      <c r="B21" s="149"/>
      <c r="C21" s="149"/>
      <c r="D21" s="149"/>
      <c r="E21" s="149"/>
      <c r="F21" s="149"/>
      <c r="G21" s="149"/>
      <c r="H21" s="149"/>
      <c r="I21" s="149"/>
      <c r="J21" s="118"/>
    </row>
    <row r="22" spans="1:10" ht="18" customHeight="1">
      <c r="A22" s="149" t="s">
        <v>340</v>
      </c>
      <c r="B22" s="149"/>
      <c r="C22" s="149"/>
      <c r="D22" s="149"/>
      <c r="E22" s="149"/>
      <c r="F22" s="149"/>
      <c r="G22" s="149"/>
      <c r="H22" s="149"/>
      <c r="I22" s="149"/>
      <c r="J22" s="118"/>
    </row>
    <row r="23" spans="1:10" ht="18" customHeight="1">
      <c r="A23" s="149" t="s">
        <v>341</v>
      </c>
      <c r="B23" s="149"/>
      <c r="C23" s="149"/>
      <c r="D23" s="149"/>
      <c r="E23" s="149"/>
      <c r="F23" s="149"/>
      <c r="G23" s="149"/>
      <c r="H23" s="149"/>
      <c r="I23" s="149"/>
      <c r="J23" s="118"/>
    </row>
    <row r="24" spans="1:10" ht="18" customHeight="1">
      <c r="A24" s="149" t="s">
        <v>342</v>
      </c>
      <c r="B24" s="149"/>
      <c r="C24" s="149"/>
      <c r="D24" s="149"/>
      <c r="E24" s="149"/>
      <c r="F24" s="149"/>
      <c r="G24" s="149"/>
      <c r="H24" s="149"/>
      <c r="I24" s="149"/>
      <c r="J24" s="118"/>
    </row>
    <row r="25" spans="1:10" ht="19.5" customHeight="1">
      <c r="A25" s="149" t="s">
        <v>343</v>
      </c>
      <c r="B25" s="149"/>
      <c r="C25" s="149"/>
      <c r="D25" s="149"/>
      <c r="E25" s="149"/>
      <c r="F25" s="149"/>
      <c r="G25" s="149"/>
      <c r="H25" s="149"/>
      <c r="I25" s="149"/>
      <c r="J25" s="149"/>
    </row>
    <row r="26" spans="1:10" ht="20.25" customHeight="1">
      <c r="A26" s="149" t="s">
        <v>302</v>
      </c>
      <c r="B26" s="149"/>
      <c r="C26" s="149"/>
      <c r="D26" s="149"/>
      <c r="E26" s="149"/>
      <c r="F26" s="149"/>
      <c r="G26" s="149"/>
      <c r="H26" s="149"/>
      <c r="I26" s="149"/>
      <c r="J26" s="118"/>
    </row>
    <row r="27" spans="1:10" ht="12.75" customHeight="1">
      <c r="A27" s="120"/>
      <c r="B27" s="118"/>
      <c r="C27" s="118" t="s">
        <v>22</v>
      </c>
      <c r="D27" s="118"/>
      <c r="E27" s="118"/>
      <c r="F27" s="118"/>
      <c r="G27" s="118"/>
      <c r="H27" s="118"/>
      <c r="I27" s="118"/>
      <c r="J27" s="118"/>
    </row>
    <row r="28" spans="1:10" ht="51" customHeight="1">
      <c r="A28" s="121" t="s">
        <v>303</v>
      </c>
      <c r="B28" s="152" t="s">
        <v>304</v>
      </c>
      <c r="C28" s="152"/>
      <c r="D28" s="152"/>
      <c r="E28" s="153" t="s">
        <v>36</v>
      </c>
      <c r="F28" s="153"/>
      <c r="G28" s="153"/>
      <c r="H28" s="73">
        <v>37289.05</v>
      </c>
      <c r="I28" s="73">
        <v>0</v>
      </c>
      <c r="J28" s="73">
        <v>0</v>
      </c>
    </row>
    <row r="29" spans="1:10" ht="31.5" customHeight="1">
      <c r="A29" s="121">
        <v>2</v>
      </c>
      <c r="B29" s="152" t="s">
        <v>305</v>
      </c>
      <c r="C29" s="152"/>
      <c r="D29" s="152"/>
      <c r="E29" s="153" t="s">
        <v>37</v>
      </c>
      <c r="F29" s="153"/>
      <c r="G29" s="153"/>
      <c r="H29" s="73">
        <v>6834420.34</v>
      </c>
      <c r="I29" s="73">
        <v>6580411.34</v>
      </c>
      <c r="J29" s="73">
        <v>6590124.74</v>
      </c>
    </row>
    <row r="30" spans="1:10" ht="12.75" customHeight="1">
      <c r="A30" s="121">
        <v>3</v>
      </c>
      <c r="B30" s="152" t="s">
        <v>306</v>
      </c>
      <c r="C30" s="152"/>
      <c r="D30" s="152"/>
      <c r="E30" s="153" t="s">
        <v>38</v>
      </c>
      <c r="F30" s="153"/>
      <c r="G30" s="153"/>
      <c r="H30" s="73">
        <f aca="true" t="shared" si="0" ref="H30:J32">H29</f>
        <v>6834420.34</v>
      </c>
      <c r="I30" s="73">
        <f t="shared" si="0"/>
        <v>6580411.34</v>
      </c>
      <c r="J30" s="73">
        <f t="shared" si="0"/>
        <v>6590124.74</v>
      </c>
    </row>
    <row r="31" spans="1:10" ht="26.25" customHeight="1">
      <c r="A31" s="121">
        <v>4</v>
      </c>
      <c r="B31" s="152" t="s">
        <v>307</v>
      </c>
      <c r="C31" s="152"/>
      <c r="D31" s="152"/>
      <c r="E31" s="153" t="s">
        <v>308</v>
      </c>
      <c r="F31" s="153"/>
      <c r="G31" s="153"/>
      <c r="H31" s="73">
        <f t="shared" si="0"/>
        <v>6834420.34</v>
      </c>
      <c r="I31" s="73">
        <f t="shared" si="0"/>
        <v>6580411.34</v>
      </c>
      <c r="J31" s="73">
        <f t="shared" si="0"/>
        <v>6590124.74</v>
      </c>
    </row>
    <row r="32" spans="1:10" ht="36.75" customHeight="1">
      <c r="A32" s="121">
        <v>5</v>
      </c>
      <c r="B32" s="152" t="s">
        <v>309</v>
      </c>
      <c r="C32" s="152"/>
      <c r="D32" s="152"/>
      <c r="E32" s="153" t="s">
        <v>310</v>
      </c>
      <c r="F32" s="153"/>
      <c r="G32" s="153"/>
      <c r="H32" s="73">
        <f t="shared" si="0"/>
        <v>6834420.34</v>
      </c>
      <c r="I32" s="73">
        <f t="shared" si="0"/>
        <v>6580411.34</v>
      </c>
      <c r="J32" s="73">
        <f t="shared" si="0"/>
        <v>6590124.74</v>
      </c>
    </row>
    <row r="33" spans="1:10" ht="15" customHeight="1">
      <c r="A33" s="121">
        <v>6</v>
      </c>
      <c r="B33" s="152" t="s">
        <v>311</v>
      </c>
      <c r="C33" s="152"/>
      <c r="D33" s="152"/>
      <c r="E33" s="154" t="s">
        <v>312</v>
      </c>
      <c r="F33" s="154"/>
      <c r="G33" s="154"/>
      <c r="H33" s="73">
        <v>-6871709.39</v>
      </c>
      <c r="I33" s="73">
        <v>-6580411.34</v>
      </c>
      <c r="J33" s="73">
        <v>-6590124.74</v>
      </c>
    </row>
    <row r="34" spans="1:10" ht="27.75" customHeight="1">
      <c r="A34" s="121">
        <v>7</v>
      </c>
      <c r="B34" s="152" t="s">
        <v>313</v>
      </c>
      <c r="C34" s="152"/>
      <c r="D34" s="152"/>
      <c r="E34" s="153" t="s">
        <v>314</v>
      </c>
      <c r="F34" s="153"/>
      <c r="G34" s="153"/>
      <c r="H34" s="73">
        <f aca="true" t="shared" si="1" ref="H34:J36">H33</f>
        <v>-6871709.39</v>
      </c>
      <c r="I34" s="73">
        <f t="shared" si="1"/>
        <v>-6580411.34</v>
      </c>
      <c r="J34" s="73">
        <f t="shared" si="1"/>
        <v>-6590124.74</v>
      </c>
    </row>
    <row r="35" spans="1:10" ht="30.75" customHeight="1">
      <c r="A35" s="121">
        <v>8</v>
      </c>
      <c r="B35" s="152" t="s">
        <v>315</v>
      </c>
      <c r="C35" s="152"/>
      <c r="D35" s="152"/>
      <c r="E35" s="153" t="s">
        <v>316</v>
      </c>
      <c r="F35" s="153"/>
      <c r="G35" s="153"/>
      <c r="H35" s="73">
        <f t="shared" si="1"/>
        <v>-6871709.39</v>
      </c>
      <c r="I35" s="73">
        <f t="shared" si="1"/>
        <v>-6580411.34</v>
      </c>
      <c r="J35" s="73">
        <f t="shared" si="1"/>
        <v>-6590124.74</v>
      </c>
    </row>
    <row r="36" spans="1:10" ht="40.5" customHeight="1">
      <c r="A36" s="121">
        <v>9</v>
      </c>
      <c r="B36" s="152" t="s">
        <v>309</v>
      </c>
      <c r="C36" s="152"/>
      <c r="D36" s="152"/>
      <c r="E36" s="153" t="s">
        <v>317</v>
      </c>
      <c r="F36" s="153"/>
      <c r="G36" s="153"/>
      <c r="H36" s="73">
        <f t="shared" si="1"/>
        <v>-6871709.39</v>
      </c>
      <c r="I36" s="73">
        <f t="shared" si="1"/>
        <v>-6580411.34</v>
      </c>
      <c r="J36" s="73">
        <f t="shared" si="1"/>
        <v>-6590124.74</v>
      </c>
    </row>
    <row r="37" spans="1:10" ht="18.75" customHeight="1">
      <c r="A37" s="121">
        <v>10</v>
      </c>
      <c r="B37" s="154" t="s">
        <v>318</v>
      </c>
      <c r="C37" s="154"/>
      <c r="D37" s="154"/>
      <c r="E37" s="154"/>
      <c r="F37" s="154"/>
      <c r="G37" s="154"/>
      <c r="H37" s="73">
        <f>H28</f>
        <v>37289.05</v>
      </c>
      <c r="I37" s="73">
        <f>I28+I29+I33</f>
        <v>0</v>
      </c>
      <c r="J37" s="73">
        <f>J28+J29+J33</f>
        <v>0</v>
      </c>
    </row>
    <row r="38" spans="1:13" ht="0.75" customHeight="1">
      <c r="A38" s="122"/>
      <c r="B38" s="118"/>
      <c r="C38" s="118"/>
      <c r="D38" s="118"/>
      <c r="E38" s="118"/>
      <c r="F38" s="118"/>
      <c r="G38" s="118"/>
      <c r="H38" s="118"/>
      <c r="I38" s="118"/>
      <c r="J38" s="118"/>
      <c r="K38" s="123"/>
      <c r="L38" s="123"/>
      <c r="M38" s="123"/>
    </row>
    <row r="39" spans="1:13" ht="0.75" customHeight="1">
      <c r="A39" s="122"/>
      <c r="B39" s="118"/>
      <c r="C39" s="118"/>
      <c r="D39" s="118"/>
      <c r="E39" s="118"/>
      <c r="F39" s="118"/>
      <c r="G39" s="118"/>
      <c r="H39" s="118"/>
      <c r="I39" s="118"/>
      <c r="J39" s="118"/>
      <c r="K39" s="123"/>
      <c r="L39" s="123"/>
      <c r="M39" s="123"/>
    </row>
    <row r="40" spans="1:13" ht="0.75" customHeight="1">
      <c r="A40" s="122"/>
      <c r="B40" s="118"/>
      <c r="C40" s="118"/>
      <c r="D40" s="118"/>
      <c r="E40" s="118"/>
      <c r="F40" s="118"/>
      <c r="G40" s="118"/>
      <c r="H40" s="118"/>
      <c r="I40" s="118"/>
      <c r="J40" s="118"/>
      <c r="K40" s="123"/>
      <c r="L40" s="123"/>
      <c r="M40" s="123"/>
    </row>
    <row r="41" spans="1:10" ht="15.75" customHeight="1">
      <c r="A41" s="147" t="s">
        <v>319</v>
      </c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.75" customHeight="1">
      <c r="A42" s="147" t="s">
        <v>320</v>
      </c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.75" customHeight="1">
      <c r="A43" s="147" t="s">
        <v>321</v>
      </c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5.75" customHeight="1">
      <c r="A44" s="147" t="s">
        <v>322</v>
      </c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3.5" customHeight="1">
      <c r="A45" s="147" t="s">
        <v>323</v>
      </c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0.7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0.75" customHeight="1">
      <c r="A47" s="124"/>
      <c r="B47" s="118"/>
      <c r="C47" s="118"/>
      <c r="D47" s="118"/>
      <c r="E47" s="118"/>
      <c r="F47" s="118"/>
      <c r="G47" s="118"/>
      <c r="H47" s="118"/>
      <c r="I47" s="118"/>
      <c r="J47" s="118"/>
    </row>
    <row r="48" spans="1:10" ht="81.75" customHeight="1" hidden="1">
      <c r="A48" s="148" t="s">
        <v>324</v>
      </c>
      <c r="B48" s="149"/>
      <c r="C48" s="149"/>
      <c r="D48" s="149"/>
      <c r="E48" s="149"/>
      <c r="F48" s="149"/>
      <c r="G48" s="149"/>
      <c r="H48" s="149"/>
      <c r="I48" s="149"/>
      <c r="J48" s="149"/>
    </row>
    <row r="49" spans="1:10" ht="12.75" customHeight="1">
      <c r="A49" s="150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 ht="0.75" customHeigh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</row>
    <row r="51" spans="1:10" ht="0.75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  <row r="52" spans="1:10" ht="12.75">
      <c r="A52" s="2" t="s">
        <v>325</v>
      </c>
      <c r="B52" s="118"/>
      <c r="C52" s="118"/>
      <c r="D52" s="118"/>
      <c r="E52" s="118"/>
      <c r="F52" s="118"/>
      <c r="G52" s="118"/>
      <c r="H52" s="118"/>
      <c r="I52" s="118"/>
      <c r="J52" s="118"/>
    </row>
    <row r="53" spans="1:10" ht="12.75">
      <c r="A53" s="2"/>
      <c r="B53" s="2" t="s">
        <v>348</v>
      </c>
      <c r="C53" s="2"/>
      <c r="D53" s="2"/>
      <c r="E53" s="118"/>
      <c r="F53" s="118"/>
      <c r="G53" s="118"/>
      <c r="H53" s="118"/>
      <c r="I53" s="118"/>
      <c r="J53" s="118"/>
    </row>
    <row r="54" spans="1:10" ht="12.75">
      <c r="A54" s="2"/>
      <c r="B54" s="2" t="s">
        <v>344</v>
      </c>
      <c r="C54" s="2"/>
      <c r="D54" s="2"/>
      <c r="E54" s="118"/>
      <c r="F54" s="118"/>
      <c r="G54" s="118"/>
      <c r="H54" s="118"/>
      <c r="I54" s="118"/>
      <c r="J54" s="118"/>
    </row>
    <row r="55" spans="1:10" ht="9.75" customHeight="1">
      <c r="A55" s="2"/>
      <c r="B55" s="2" t="s">
        <v>345</v>
      </c>
      <c r="C55" s="2"/>
      <c r="D55" s="2"/>
      <c r="E55" s="118"/>
      <c r="F55" s="118"/>
      <c r="G55" s="118"/>
      <c r="H55" s="118"/>
      <c r="I55" s="118"/>
      <c r="J55" s="118"/>
    </row>
    <row r="56" spans="1:10" ht="12.75" hidden="1">
      <c r="A56" s="2"/>
      <c r="B56" s="2"/>
      <c r="C56" s="2"/>
      <c r="D56" s="2"/>
      <c r="E56" s="118"/>
      <c r="F56" s="118"/>
      <c r="G56" s="118"/>
      <c r="H56" s="118"/>
      <c r="I56" s="118"/>
      <c r="J56" s="118"/>
    </row>
    <row r="57" spans="1:6" s="126" customFormat="1" ht="12.75">
      <c r="A57" s="125" t="s">
        <v>326</v>
      </c>
      <c r="B57" s="118"/>
      <c r="C57" s="118"/>
      <c r="D57" s="118"/>
      <c r="E57" s="118"/>
      <c r="F57" s="118"/>
    </row>
    <row r="58" spans="1:10" ht="12.75">
      <c r="A58" s="2" t="s">
        <v>327</v>
      </c>
      <c r="B58" s="118"/>
      <c r="C58" s="118"/>
      <c r="D58" s="118"/>
      <c r="E58" s="118"/>
      <c r="F58" s="118"/>
      <c r="G58" s="118"/>
      <c r="H58" s="118"/>
      <c r="I58" s="118"/>
      <c r="J58" s="118"/>
    </row>
    <row r="59" spans="1:10" ht="12.75">
      <c r="A59" s="2" t="s">
        <v>328</v>
      </c>
      <c r="B59" s="118"/>
      <c r="C59" s="118"/>
      <c r="D59" s="118"/>
      <c r="E59" s="118"/>
      <c r="F59" s="118"/>
      <c r="G59" s="118"/>
      <c r="H59" s="118"/>
      <c r="I59" s="118"/>
      <c r="J59" s="118"/>
    </row>
    <row r="60" spans="1:10" ht="12.75">
      <c r="A60" s="118"/>
      <c r="B60" s="2"/>
      <c r="C60" s="118"/>
      <c r="D60" s="118"/>
      <c r="E60" s="118"/>
      <c r="F60" s="118"/>
      <c r="G60" s="118"/>
      <c r="H60" s="118"/>
      <c r="I60" s="118"/>
      <c r="J60" s="118"/>
    </row>
    <row r="61" spans="1:10" ht="12.75">
      <c r="A61" s="118"/>
      <c r="B61" s="118"/>
      <c r="C61" s="118"/>
      <c r="D61" s="118"/>
      <c r="E61" s="118"/>
      <c r="F61" s="118"/>
      <c r="G61" s="118"/>
      <c r="H61" s="118"/>
      <c r="I61" s="118"/>
      <c r="J61" s="118"/>
    </row>
    <row r="62" spans="1:10" ht="12.75">
      <c r="A62" s="117"/>
      <c r="B62" s="2" t="s">
        <v>329</v>
      </c>
      <c r="C62" s="2"/>
      <c r="D62" s="2"/>
      <c r="E62" s="118"/>
      <c r="F62" s="118"/>
      <c r="G62" s="118"/>
      <c r="H62" s="118"/>
      <c r="I62" s="118"/>
      <c r="J62" s="118"/>
    </row>
    <row r="63" spans="1:10" ht="12.75">
      <c r="A63" s="2"/>
      <c r="B63" s="118"/>
      <c r="C63" s="118"/>
      <c r="D63" s="118"/>
      <c r="E63" s="118"/>
      <c r="F63" s="118"/>
      <c r="G63" s="118"/>
      <c r="H63" s="118"/>
      <c r="I63" s="118"/>
      <c r="J63" s="118"/>
    </row>
    <row r="64" spans="1:10" ht="12.75">
      <c r="A64" s="2"/>
      <c r="B64" s="118"/>
      <c r="C64" s="118"/>
      <c r="D64" s="118"/>
      <c r="E64" s="118"/>
      <c r="F64" s="118"/>
      <c r="G64" s="118"/>
      <c r="H64" s="118"/>
      <c r="I64" s="118"/>
      <c r="J64" s="118"/>
    </row>
    <row r="65" spans="1:10" ht="12.75">
      <c r="A65" s="118"/>
      <c r="B65" s="2" t="s">
        <v>330</v>
      </c>
      <c r="C65" s="118"/>
      <c r="D65" s="118"/>
      <c r="E65" s="118"/>
      <c r="F65" s="118"/>
      <c r="G65" s="118"/>
      <c r="H65" s="118"/>
      <c r="I65" s="118"/>
      <c r="J65" s="118"/>
    </row>
    <row r="66" spans="2:4" ht="12.75">
      <c r="B66" s="2"/>
      <c r="C66" s="2"/>
      <c r="D66" s="2"/>
    </row>
    <row r="68" ht="12.75">
      <c r="B68" s="2"/>
    </row>
  </sheetData>
  <sheetProtection/>
  <mergeCells count="40">
    <mergeCell ref="A22:I22"/>
    <mergeCell ref="A23:I23"/>
    <mergeCell ref="A3:J3"/>
    <mergeCell ref="A4:J4"/>
    <mergeCell ref="A18:J18"/>
    <mergeCell ref="A19:J19"/>
    <mergeCell ref="A20:J20"/>
    <mergeCell ref="A21:I21"/>
    <mergeCell ref="A24:I24"/>
    <mergeCell ref="A25:J25"/>
    <mergeCell ref="A26:I26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G37"/>
    <mergeCell ref="A41:J41"/>
    <mergeCell ref="A42:J42"/>
    <mergeCell ref="A43:J43"/>
    <mergeCell ref="A51:J51"/>
    <mergeCell ref="A44:J44"/>
    <mergeCell ref="A45:J45"/>
    <mergeCell ref="A46:J46"/>
    <mergeCell ref="A48:J48"/>
    <mergeCell ref="A49:J49"/>
    <mergeCell ref="A50:J50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66"/>
  <sheetViews>
    <sheetView zoomScalePageLayoutView="0" workbookViewId="0" topLeftCell="A63">
      <selection activeCell="G14" sqref="G14"/>
    </sheetView>
  </sheetViews>
  <sheetFormatPr defaultColWidth="9.00390625" defaultRowHeight="12.75"/>
  <cols>
    <col min="1" max="1" width="4.00390625" style="0" customWidth="1"/>
    <col min="2" max="2" width="22.375" style="0" customWidth="1"/>
    <col min="3" max="3" width="42.375" style="0" customWidth="1"/>
    <col min="4" max="4" width="12.125" style="0" customWidth="1"/>
    <col min="5" max="5" width="12.875" style="0" customWidth="1"/>
    <col min="6" max="6" width="12.00390625" style="0" customWidth="1"/>
    <col min="8" max="8" width="8.375" style="0" customWidth="1"/>
  </cols>
  <sheetData>
    <row r="1" ht="9" customHeight="1">
      <c r="A1" s="1"/>
    </row>
    <row r="2" spans="1:9" ht="15.75">
      <c r="A2" s="25" t="s">
        <v>32</v>
      </c>
      <c r="B2" s="25"/>
      <c r="C2" s="25"/>
      <c r="D2" s="159" t="s">
        <v>185</v>
      </c>
      <c r="E2" s="159"/>
      <c r="F2" s="159"/>
      <c r="G2" s="4"/>
      <c r="H2" s="4"/>
      <c r="I2" s="4"/>
    </row>
    <row r="3" spans="1:9" ht="15.75">
      <c r="A3" s="160" t="s">
        <v>265</v>
      </c>
      <c r="B3" s="160"/>
      <c r="C3" s="160"/>
      <c r="D3" s="160"/>
      <c r="E3" s="160"/>
      <c r="F3" s="160"/>
      <c r="G3" s="4"/>
      <c r="H3" s="4"/>
      <c r="I3" s="4"/>
    </row>
    <row r="4" spans="1:9" ht="15.75">
      <c r="A4" s="160" t="s">
        <v>346</v>
      </c>
      <c r="B4" s="160"/>
      <c r="C4" s="160"/>
      <c r="D4" s="160"/>
      <c r="E4" s="160"/>
      <c r="F4" s="160"/>
      <c r="G4" s="4"/>
      <c r="H4" s="4"/>
      <c r="I4" s="4"/>
    </row>
    <row r="5" spans="1:6" ht="12.75">
      <c r="A5" s="2"/>
      <c r="B5" s="80"/>
      <c r="C5" s="80"/>
      <c r="D5" s="80"/>
      <c r="E5" s="80"/>
      <c r="F5" s="80"/>
    </row>
    <row r="6" spans="1:9" ht="15.75">
      <c r="A6" s="166" t="s">
        <v>210</v>
      </c>
      <c r="B6" s="166"/>
      <c r="C6" s="166"/>
      <c r="D6" s="166"/>
      <c r="E6" s="166"/>
      <c r="F6" s="166"/>
      <c r="G6" s="8"/>
      <c r="H6" s="8"/>
      <c r="I6" s="8"/>
    </row>
    <row r="7" spans="1:6" ht="12.75">
      <c r="A7" s="2" t="s">
        <v>168</v>
      </c>
      <c r="B7" s="80"/>
      <c r="C7" s="80"/>
      <c r="D7" s="164" t="s">
        <v>40</v>
      </c>
      <c r="E7" s="164"/>
      <c r="F7" s="164"/>
    </row>
    <row r="8" spans="1:6" ht="30" customHeight="1">
      <c r="A8" s="173" t="s">
        <v>162</v>
      </c>
      <c r="B8" s="174" t="s">
        <v>123</v>
      </c>
      <c r="C8" s="175" t="s">
        <v>122</v>
      </c>
      <c r="D8" s="167" t="s">
        <v>91</v>
      </c>
      <c r="E8" s="167" t="s">
        <v>73</v>
      </c>
      <c r="F8" s="167" t="s">
        <v>211</v>
      </c>
    </row>
    <row r="9" spans="1:6" ht="45" customHeight="1">
      <c r="A9" s="173"/>
      <c r="B9" s="174"/>
      <c r="C9" s="175"/>
      <c r="D9" s="167"/>
      <c r="E9" s="167"/>
      <c r="F9" s="167"/>
    </row>
    <row r="10" spans="1:6" ht="12.75">
      <c r="A10" s="13"/>
      <c r="B10" s="14">
        <v>1</v>
      </c>
      <c r="C10" s="14">
        <v>2</v>
      </c>
      <c r="D10" s="14">
        <v>3</v>
      </c>
      <c r="E10" s="14">
        <v>3</v>
      </c>
      <c r="F10" s="14">
        <v>3</v>
      </c>
    </row>
    <row r="11" spans="1:6" ht="17.25" customHeight="1">
      <c r="A11" s="26">
        <v>1</v>
      </c>
      <c r="B11" s="15" t="s">
        <v>169</v>
      </c>
      <c r="C11" s="13" t="s">
        <v>170</v>
      </c>
      <c r="D11" s="67">
        <f>D12+D18+D24+D36+D39</f>
        <v>1044371</v>
      </c>
      <c r="E11" s="67">
        <f>E12+E18+E24+E36+E39</f>
        <v>895525</v>
      </c>
      <c r="F11" s="67">
        <f>F12+F18+F24+F36+F39</f>
        <v>924415</v>
      </c>
    </row>
    <row r="12" spans="1:6" ht="18.75" customHeight="1">
      <c r="A12" s="26">
        <v>2</v>
      </c>
      <c r="B12" s="15" t="s">
        <v>109</v>
      </c>
      <c r="C12" s="13" t="s">
        <v>171</v>
      </c>
      <c r="D12" s="68">
        <f>D13</f>
        <v>103681</v>
      </c>
      <c r="E12" s="68">
        <f>E13</f>
        <v>107005</v>
      </c>
      <c r="F12" s="68">
        <f>F13</f>
        <v>111175</v>
      </c>
    </row>
    <row r="13" spans="1:6" ht="18.75" customHeight="1">
      <c r="A13" s="26">
        <v>3</v>
      </c>
      <c r="B13" s="15" t="s">
        <v>172</v>
      </c>
      <c r="C13" s="13" t="s">
        <v>173</v>
      </c>
      <c r="D13" s="69">
        <f>D14+D17+D16</f>
        <v>103681</v>
      </c>
      <c r="E13" s="69">
        <f>E14+E17+E16</f>
        <v>107005</v>
      </c>
      <c r="F13" s="69">
        <f>F14+F17+F16</f>
        <v>111175</v>
      </c>
    </row>
    <row r="14" spans="1:6" ht="81" customHeight="1">
      <c r="A14" s="163">
        <v>4</v>
      </c>
      <c r="B14" s="168" t="s">
        <v>193</v>
      </c>
      <c r="C14" s="173" t="s">
        <v>213</v>
      </c>
      <c r="D14" s="156">
        <v>102210</v>
      </c>
      <c r="E14" s="156">
        <v>105480</v>
      </c>
      <c r="F14" s="156">
        <v>109590</v>
      </c>
    </row>
    <row r="15" spans="1:6" ht="13.5" customHeight="1" hidden="1" thickBot="1">
      <c r="A15" s="163"/>
      <c r="B15" s="168"/>
      <c r="C15" s="173"/>
      <c r="D15" s="156"/>
      <c r="E15" s="156"/>
      <c r="F15" s="156"/>
    </row>
    <row r="16" spans="1:6" ht="120.75" customHeight="1">
      <c r="A16" s="26"/>
      <c r="B16" s="15" t="s">
        <v>212</v>
      </c>
      <c r="C16" s="13" t="s">
        <v>214</v>
      </c>
      <c r="D16" s="69">
        <v>5</v>
      </c>
      <c r="E16" s="69">
        <v>5</v>
      </c>
      <c r="F16" s="69">
        <v>5</v>
      </c>
    </row>
    <row r="17" spans="1:6" ht="54" customHeight="1">
      <c r="A17" s="26">
        <v>6</v>
      </c>
      <c r="B17" s="15" t="s">
        <v>194</v>
      </c>
      <c r="C17" s="13" t="s">
        <v>215</v>
      </c>
      <c r="D17" s="69">
        <v>1466</v>
      </c>
      <c r="E17" s="69">
        <v>1520</v>
      </c>
      <c r="F17" s="69">
        <v>1580</v>
      </c>
    </row>
    <row r="18" spans="1:6" ht="42.75" customHeight="1">
      <c r="A18" s="26">
        <v>8</v>
      </c>
      <c r="B18" s="15" t="s">
        <v>104</v>
      </c>
      <c r="C18" s="27" t="s">
        <v>80</v>
      </c>
      <c r="D18" s="68">
        <f>D19</f>
        <v>133600</v>
      </c>
      <c r="E18" s="68">
        <f>E19</f>
        <v>142400</v>
      </c>
      <c r="F18" s="68">
        <f>F19</f>
        <v>162000</v>
      </c>
    </row>
    <row r="19" spans="1:6" ht="40.5" customHeight="1">
      <c r="A19" s="26">
        <v>9</v>
      </c>
      <c r="B19" s="15" t="s">
        <v>110</v>
      </c>
      <c r="C19" s="28" t="s">
        <v>90</v>
      </c>
      <c r="D19" s="69">
        <f>D20+D21+D22+D23</f>
        <v>133600</v>
      </c>
      <c r="E19" s="69">
        <f>E20+E21+E22+E23</f>
        <v>142400</v>
      </c>
      <c r="F19" s="69">
        <f>F20+F21+F22+F23</f>
        <v>162000</v>
      </c>
    </row>
    <row r="20" spans="1:6" ht="79.5" customHeight="1">
      <c r="A20" s="26">
        <v>10</v>
      </c>
      <c r="B20" s="15" t="s">
        <v>111</v>
      </c>
      <c r="C20" s="35" t="s">
        <v>163</v>
      </c>
      <c r="D20" s="69">
        <v>48400</v>
      </c>
      <c r="E20" s="69">
        <v>51600</v>
      </c>
      <c r="F20" s="69">
        <v>58600</v>
      </c>
    </row>
    <row r="21" spans="1:6" ht="94.5" customHeight="1">
      <c r="A21" s="26">
        <v>11</v>
      </c>
      <c r="B21" s="15" t="s">
        <v>112</v>
      </c>
      <c r="C21" s="29" t="s">
        <v>216</v>
      </c>
      <c r="D21" s="69">
        <v>300</v>
      </c>
      <c r="E21" s="69">
        <v>300</v>
      </c>
      <c r="F21" s="69">
        <v>400</v>
      </c>
    </row>
    <row r="22" spans="1:6" ht="82.5" customHeight="1">
      <c r="A22" s="26">
        <v>12</v>
      </c>
      <c r="B22" s="15" t="s">
        <v>113</v>
      </c>
      <c r="C22" s="29" t="s">
        <v>105</v>
      </c>
      <c r="D22" s="69">
        <v>93800</v>
      </c>
      <c r="E22" s="69">
        <v>100100</v>
      </c>
      <c r="F22" s="69">
        <v>113600</v>
      </c>
    </row>
    <row r="23" spans="1:6" ht="80.25" customHeight="1">
      <c r="A23" s="26">
        <v>13</v>
      </c>
      <c r="B23" s="15" t="s">
        <v>114</v>
      </c>
      <c r="C23" s="29" t="s">
        <v>106</v>
      </c>
      <c r="D23" s="69">
        <v>-8900</v>
      </c>
      <c r="E23" s="69">
        <v>-9600</v>
      </c>
      <c r="F23" s="69">
        <v>-10600</v>
      </c>
    </row>
    <row r="24" spans="1:6" ht="17.25" customHeight="1">
      <c r="A24" s="26">
        <v>14</v>
      </c>
      <c r="B24" s="15" t="s">
        <v>164</v>
      </c>
      <c r="C24" s="13" t="s">
        <v>195</v>
      </c>
      <c r="D24" s="68">
        <f>D25+D28</f>
        <v>762830</v>
      </c>
      <c r="E24" s="68">
        <f>E25+E28</f>
        <v>601860</v>
      </c>
      <c r="F24" s="68">
        <f>F25+F28</f>
        <v>606980</v>
      </c>
    </row>
    <row r="25" spans="1:6" ht="17.25" customHeight="1">
      <c r="A25" s="26">
        <v>15</v>
      </c>
      <c r="B25" s="57" t="s">
        <v>108</v>
      </c>
      <c r="C25" s="17" t="s">
        <v>174</v>
      </c>
      <c r="D25" s="70">
        <f>D26</f>
        <v>289040</v>
      </c>
      <c r="E25" s="70">
        <f>E26</f>
        <v>128070</v>
      </c>
      <c r="F25" s="70">
        <f>F26</f>
        <v>133190</v>
      </c>
    </row>
    <row r="26" spans="1:6" ht="17.25" customHeight="1">
      <c r="A26" s="163">
        <v>16</v>
      </c>
      <c r="B26" s="161" t="s">
        <v>175</v>
      </c>
      <c r="C26" s="162" t="s">
        <v>127</v>
      </c>
      <c r="D26" s="165">
        <v>289040</v>
      </c>
      <c r="E26" s="165">
        <v>128070</v>
      </c>
      <c r="F26" s="165">
        <v>133190</v>
      </c>
    </row>
    <row r="27" spans="1:6" ht="42.75" customHeight="1">
      <c r="A27" s="163"/>
      <c r="B27" s="161"/>
      <c r="C27" s="162"/>
      <c r="D27" s="165"/>
      <c r="E27" s="165"/>
      <c r="F27" s="165"/>
    </row>
    <row r="28" spans="1:6" ht="17.25" customHeight="1">
      <c r="A28" s="26">
        <v>17</v>
      </c>
      <c r="B28" s="15" t="s">
        <v>107</v>
      </c>
      <c r="C28" s="17" t="s">
        <v>196</v>
      </c>
      <c r="D28" s="70">
        <f>D29+D32</f>
        <v>473790</v>
      </c>
      <c r="E28" s="70">
        <f>E29+E32</f>
        <v>473790</v>
      </c>
      <c r="F28" s="70">
        <f>F29+F32</f>
        <v>473790</v>
      </c>
    </row>
    <row r="29" spans="1:6" ht="21" customHeight="1">
      <c r="A29" s="26">
        <v>18</v>
      </c>
      <c r="B29" s="15" t="s">
        <v>56</v>
      </c>
      <c r="C29" s="13" t="s">
        <v>55</v>
      </c>
      <c r="D29" s="69">
        <v>184220</v>
      </c>
      <c r="E29" s="69">
        <v>184220</v>
      </c>
      <c r="F29" s="69">
        <v>184220</v>
      </c>
    </row>
    <row r="30" spans="1:6" ht="43.5" customHeight="1">
      <c r="A30" s="163">
        <v>19</v>
      </c>
      <c r="B30" s="168" t="s">
        <v>57</v>
      </c>
      <c r="C30" s="173" t="s">
        <v>217</v>
      </c>
      <c r="D30" s="156">
        <v>184220</v>
      </c>
      <c r="E30" s="156">
        <v>184220</v>
      </c>
      <c r="F30" s="156">
        <v>184220</v>
      </c>
    </row>
    <row r="31" spans="1:6" ht="6" customHeight="1" hidden="1">
      <c r="A31" s="163"/>
      <c r="B31" s="168"/>
      <c r="C31" s="173"/>
      <c r="D31" s="156"/>
      <c r="E31" s="156"/>
      <c r="F31" s="156"/>
    </row>
    <row r="32" spans="1:6" ht="24" customHeight="1">
      <c r="A32" s="171">
        <v>20</v>
      </c>
      <c r="B32" s="169" t="s">
        <v>58</v>
      </c>
      <c r="C32" s="176" t="s">
        <v>218</v>
      </c>
      <c r="D32" s="157">
        <f>D34</f>
        <v>289570</v>
      </c>
      <c r="E32" s="157">
        <f>E34</f>
        <v>289570</v>
      </c>
      <c r="F32" s="157">
        <f>F34</f>
        <v>289570</v>
      </c>
    </row>
    <row r="33" spans="1:6" ht="13.5" customHeight="1" hidden="1">
      <c r="A33" s="172"/>
      <c r="B33" s="170"/>
      <c r="C33" s="177"/>
      <c r="D33" s="158"/>
      <c r="E33" s="158"/>
      <c r="F33" s="158"/>
    </row>
    <row r="34" spans="1:6" ht="41.25" customHeight="1">
      <c r="A34" s="163">
        <v>21</v>
      </c>
      <c r="B34" s="168" t="s">
        <v>60</v>
      </c>
      <c r="C34" s="173" t="s">
        <v>59</v>
      </c>
      <c r="D34" s="156">
        <v>289570</v>
      </c>
      <c r="E34" s="156">
        <v>289570</v>
      </c>
      <c r="F34" s="156">
        <v>289570</v>
      </c>
    </row>
    <row r="35" spans="1:6" ht="2.25" customHeight="1" hidden="1">
      <c r="A35" s="163"/>
      <c r="B35" s="168"/>
      <c r="C35" s="173"/>
      <c r="D35" s="156"/>
      <c r="E35" s="156"/>
      <c r="F35" s="156"/>
    </row>
    <row r="36" spans="1:6" ht="15.75" customHeight="1">
      <c r="A36" s="26">
        <v>22</v>
      </c>
      <c r="B36" s="15" t="s">
        <v>176</v>
      </c>
      <c r="C36" s="13" t="s">
        <v>177</v>
      </c>
      <c r="D36" s="68">
        <f aca="true" t="shared" si="0" ref="D36:F37">D37</f>
        <v>15700</v>
      </c>
      <c r="E36" s="68">
        <f t="shared" si="0"/>
        <v>15700</v>
      </c>
      <c r="F36" s="68">
        <f t="shared" si="0"/>
        <v>15700</v>
      </c>
    </row>
    <row r="37" spans="1:6" ht="60" customHeight="1">
      <c r="A37" s="26">
        <v>23</v>
      </c>
      <c r="B37" s="15" t="s">
        <v>178</v>
      </c>
      <c r="C37" s="17" t="s">
        <v>115</v>
      </c>
      <c r="D37" s="69">
        <f t="shared" si="0"/>
        <v>15700</v>
      </c>
      <c r="E37" s="69">
        <f t="shared" si="0"/>
        <v>15700</v>
      </c>
      <c r="F37" s="69">
        <f t="shared" si="0"/>
        <v>15700</v>
      </c>
    </row>
    <row r="38" spans="1:6" ht="79.5" customHeight="1">
      <c r="A38" s="26">
        <v>24</v>
      </c>
      <c r="B38" s="15" t="s">
        <v>77</v>
      </c>
      <c r="C38" s="17" t="s">
        <v>161</v>
      </c>
      <c r="D38" s="69">
        <v>15700</v>
      </c>
      <c r="E38" s="69">
        <v>15700</v>
      </c>
      <c r="F38" s="69">
        <v>15700</v>
      </c>
    </row>
    <row r="39" spans="1:6" ht="43.5" customHeight="1">
      <c r="A39" s="26">
        <v>25</v>
      </c>
      <c r="B39" s="15" t="s">
        <v>179</v>
      </c>
      <c r="C39" s="13" t="s">
        <v>180</v>
      </c>
      <c r="D39" s="68">
        <f aca="true" t="shared" si="1" ref="D39:F40">D40</f>
        <v>28560</v>
      </c>
      <c r="E39" s="68">
        <f t="shared" si="1"/>
        <v>28560</v>
      </c>
      <c r="F39" s="68">
        <f t="shared" si="1"/>
        <v>28560</v>
      </c>
    </row>
    <row r="40" spans="1:6" ht="98.25" customHeight="1">
      <c r="A40" s="26">
        <v>26</v>
      </c>
      <c r="B40" s="15" t="s">
        <v>181</v>
      </c>
      <c r="C40" s="13" t="s">
        <v>25</v>
      </c>
      <c r="D40" s="70">
        <f t="shared" si="1"/>
        <v>28560</v>
      </c>
      <c r="E40" s="70">
        <f t="shared" si="1"/>
        <v>28560</v>
      </c>
      <c r="F40" s="70">
        <f t="shared" si="1"/>
        <v>28560</v>
      </c>
    </row>
    <row r="41" spans="1:6" ht="45" customHeight="1">
      <c r="A41" s="26">
        <v>27</v>
      </c>
      <c r="B41" s="15" t="s">
        <v>26</v>
      </c>
      <c r="C41" s="31" t="s">
        <v>27</v>
      </c>
      <c r="D41" s="69">
        <f>D42</f>
        <v>28560</v>
      </c>
      <c r="E41" s="69">
        <f>E42</f>
        <v>28560</v>
      </c>
      <c r="F41" s="69">
        <f>F42</f>
        <v>28560</v>
      </c>
    </row>
    <row r="42" spans="1:6" ht="45" customHeight="1">
      <c r="A42" s="26">
        <v>28</v>
      </c>
      <c r="B42" s="15" t="s">
        <v>132</v>
      </c>
      <c r="C42" s="31" t="s">
        <v>133</v>
      </c>
      <c r="D42" s="69">
        <v>28560</v>
      </c>
      <c r="E42" s="69">
        <v>28560</v>
      </c>
      <c r="F42" s="69">
        <v>28560</v>
      </c>
    </row>
    <row r="43" spans="1:6" ht="16.5" customHeight="1">
      <c r="A43" s="26">
        <v>33</v>
      </c>
      <c r="B43" s="15" t="s">
        <v>182</v>
      </c>
      <c r="C43" s="13" t="s">
        <v>183</v>
      </c>
      <c r="D43" s="68">
        <f>D44</f>
        <v>5790049.34</v>
      </c>
      <c r="E43" s="68">
        <f>E44</f>
        <v>5684886.34</v>
      </c>
      <c r="F43" s="68">
        <f>F44</f>
        <v>5665709.74</v>
      </c>
    </row>
    <row r="44" spans="1:6" ht="38.25" customHeight="1">
      <c r="A44" s="26">
        <v>34</v>
      </c>
      <c r="B44" s="59" t="s">
        <v>82</v>
      </c>
      <c r="C44" s="65" t="s">
        <v>81</v>
      </c>
      <c r="D44" s="69">
        <f>D45+D50+D56</f>
        <v>5790049.34</v>
      </c>
      <c r="E44" s="69">
        <f>E45+E51+E56</f>
        <v>5684886.34</v>
      </c>
      <c r="F44" s="69">
        <f>F45+F51+F56</f>
        <v>5665709.74</v>
      </c>
    </row>
    <row r="45" spans="1:6" ht="26.25" customHeight="1">
      <c r="A45" s="26">
        <v>35</v>
      </c>
      <c r="B45" s="60" t="s">
        <v>280</v>
      </c>
      <c r="C45" s="63" t="s">
        <v>103</v>
      </c>
      <c r="D45" s="71">
        <f>D46</f>
        <v>5004680</v>
      </c>
      <c r="E45" s="71">
        <f>E46</f>
        <v>4669856</v>
      </c>
      <c r="F45" s="71">
        <f>F46</f>
        <v>4669856</v>
      </c>
    </row>
    <row r="46" spans="1:6" ht="31.5" customHeight="1">
      <c r="A46" s="26">
        <v>36</v>
      </c>
      <c r="B46" s="60" t="s">
        <v>279</v>
      </c>
      <c r="C46" s="63" t="s">
        <v>83</v>
      </c>
      <c r="D46" s="71">
        <f>D48+D49</f>
        <v>5004680</v>
      </c>
      <c r="E46" s="71">
        <f>+E48+E49</f>
        <v>4669856</v>
      </c>
      <c r="F46" s="71">
        <f>+F48+F49</f>
        <v>4669856</v>
      </c>
    </row>
    <row r="47" spans="1:6" ht="31.5" customHeight="1">
      <c r="A47" s="26"/>
      <c r="B47" s="60" t="s">
        <v>278</v>
      </c>
      <c r="C47" s="63" t="s">
        <v>100</v>
      </c>
      <c r="D47" s="71">
        <f>D46</f>
        <v>5004680</v>
      </c>
      <c r="E47" s="71">
        <f>E46</f>
        <v>4669856</v>
      </c>
      <c r="F47" s="71">
        <f>F46</f>
        <v>4669856</v>
      </c>
    </row>
    <row r="48" spans="1:6" ht="45" customHeight="1">
      <c r="A48" s="26">
        <v>37</v>
      </c>
      <c r="B48" s="61" t="s">
        <v>277</v>
      </c>
      <c r="C48" s="62" t="s">
        <v>128</v>
      </c>
      <c r="D48" s="71">
        <v>1674104</v>
      </c>
      <c r="E48" s="71">
        <v>1339280</v>
      </c>
      <c r="F48" s="71">
        <v>1339280</v>
      </c>
    </row>
    <row r="49" spans="1:6" ht="45" customHeight="1">
      <c r="A49" s="26">
        <v>38</v>
      </c>
      <c r="B49" s="26" t="s">
        <v>276</v>
      </c>
      <c r="C49" s="13" t="s">
        <v>102</v>
      </c>
      <c r="D49" s="71">
        <v>3330576</v>
      </c>
      <c r="E49" s="71">
        <v>3330576</v>
      </c>
      <c r="F49" s="71">
        <v>3330576</v>
      </c>
    </row>
    <row r="50" spans="1:6" ht="45" customHeight="1">
      <c r="A50" s="26"/>
      <c r="B50" s="26" t="s">
        <v>275</v>
      </c>
      <c r="C50" s="63" t="s">
        <v>101</v>
      </c>
      <c r="D50" s="71">
        <f>D51</f>
        <v>103599.34</v>
      </c>
      <c r="E50" s="71">
        <f>E51</f>
        <v>103602.34</v>
      </c>
      <c r="F50" s="71">
        <f>F51</f>
        <v>104798.74</v>
      </c>
    </row>
    <row r="51" spans="1:6" ht="29.25" customHeight="1">
      <c r="A51" s="26">
        <v>39</v>
      </c>
      <c r="B51" s="60" t="s">
        <v>274</v>
      </c>
      <c r="C51" s="63" t="s">
        <v>84</v>
      </c>
      <c r="D51" s="69">
        <f>D52+D54</f>
        <v>103599.34</v>
      </c>
      <c r="E51" s="69">
        <f>E52+E54</f>
        <v>103602.34</v>
      </c>
      <c r="F51" s="69">
        <f>F52+F54</f>
        <v>104798.74</v>
      </c>
    </row>
    <row r="52" spans="1:6" ht="43.5" customHeight="1">
      <c r="A52" s="26">
        <v>42</v>
      </c>
      <c r="B52" s="60" t="s">
        <v>281</v>
      </c>
      <c r="C52" s="63" t="s">
        <v>86</v>
      </c>
      <c r="D52" s="69">
        <f>D53</f>
        <v>5114.44</v>
      </c>
      <c r="E52" s="69">
        <f>E53</f>
        <v>5114.44</v>
      </c>
      <c r="F52" s="69">
        <f>F53</f>
        <v>5114.44</v>
      </c>
    </row>
    <row r="53" spans="1:6" ht="60.75" customHeight="1">
      <c r="A53" s="26">
        <v>43</v>
      </c>
      <c r="B53" s="60" t="s">
        <v>273</v>
      </c>
      <c r="C53" s="64" t="s">
        <v>264</v>
      </c>
      <c r="D53" s="69">
        <v>5114.44</v>
      </c>
      <c r="E53" s="69">
        <v>5114.44</v>
      </c>
      <c r="F53" s="69">
        <v>5114.44</v>
      </c>
    </row>
    <row r="54" spans="1:6" ht="45.75" customHeight="1">
      <c r="A54" s="26">
        <v>40</v>
      </c>
      <c r="B54" s="60" t="s">
        <v>272</v>
      </c>
      <c r="C54" s="63" t="s">
        <v>85</v>
      </c>
      <c r="D54" s="69">
        <f>D55</f>
        <v>98484.9</v>
      </c>
      <c r="E54" s="69">
        <f>E55</f>
        <v>98487.9</v>
      </c>
      <c r="F54" s="69">
        <f>F55</f>
        <v>99684.3</v>
      </c>
    </row>
    <row r="55" spans="1:6" ht="53.25" customHeight="1">
      <c r="A55" s="26">
        <v>41</v>
      </c>
      <c r="B55" s="60" t="s">
        <v>272</v>
      </c>
      <c r="C55" s="64" t="s">
        <v>88</v>
      </c>
      <c r="D55" s="69">
        <v>98484.9</v>
      </c>
      <c r="E55" s="69">
        <v>98487.9</v>
      </c>
      <c r="F55" s="69">
        <v>99684.3</v>
      </c>
    </row>
    <row r="56" spans="1:6" ht="21.75" customHeight="1">
      <c r="A56" s="26">
        <v>44</v>
      </c>
      <c r="B56" s="60" t="s">
        <v>271</v>
      </c>
      <c r="C56" s="63" t="s">
        <v>184</v>
      </c>
      <c r="D56" s="69">
        <f aca="true" t="shared" si="2" ref="D56:F57">D57</f>
        <v>681770</v>
      </c>
      <c r="E56" s="69">
        <f t="shared" si="2"/>
        <v>911428</v>
      </c>
      <c r="F56" s="69">
        <f t="shared" si="2"/>
        <v>891055</v>
      </c>
    </row>
    <row r="57" spans="1:6" ht="25.5" customHeight="1">
      <c r="A57" s="26">
        <v>45</v>
      </c>
      <c r="B57" s="60" t="s">
        <v>270</v>
      </c>
      <c r="C57" s="63" t="s">
        <v>87</v>
      </c>
      <c r="D57" s="69">
        <f t="shared" si="2"/>
        <v>681770</v>
      </c>
      <c r="E57" s="69">
        <f t="shared" si="2"/>
        <v>911428</v>
      </c>
      <c r="F57" s="69">
        <f t="shared" si="2"/>
        <v>891055</v>
      </c>
    </row>
    <row r="58" spans="1:6" ht="32.25" customHeight="1">
      <c r="A58" s="26">
        <v>46</v>
      </c>
      <c r="B58" s="60" t="s">
        <v>269</v>
      </c>
      <c r="C58" s="64" t="s">
        <v>129</v>
      </c>
      <c r="D58" s="69">
        <f>D59+D60+D61+D62+D63</f>
        <v>681770</v>
      </c>
      <c r="E58" s="69">
        <f>E59+E60+E61+E62+E63</f>
        <v>911428</v>
      </c>
      <c r="F58" s="69">
        <f>F59+F60+F61+F62+F63</f>
        <v>891055</v>
      </c>
    </row>
    <row r="59" spans="1:6" ht="51.75" customHeight="1" thickBot="1">
      <c r="A59" s="26">
        <v>47</v>
      </c>
      <c r="B59" s="58" t="s">
        <v>268</v>
      </c>
      <c r="C59" s="64" t="s">
        <v>89</v>
      </c>
      <c r="D59" s="72">
        <v>167747</v>
      </c>
      <c r="E59" s="72">
        <v>651417</v>
      </c>
      <c r="F59" s="72">
        <v>622527</v>
      </c>
    </row>
    <row r="60" spans="1:6" ht="66.75" customHeight="1">
      <c r="A60" s="113">
        <v>49</v>
      </c>
      <c r="B60" s="115" t="s">
        <v>267</v>
      </c>
      <c r="C60" s="116" t="s">
        <v>287</v>
      </c>
      <c r="D60" s="114">
        <v>41635</v>
      </c>
      <c r="E60" s="114">
        <v>41635</v>
      </c>
      <c r="F60" s="114">
        <v>41635</v>
      </c>
    </row>
    <row r="61" spans="1:6" ht="88.5" customHeight="1">
      <c r="A61" s="113">
        <v>50</v>
      </c>
      <c r="B61" s="115" t="s">
        <v>283</v>
      </c>
      <c r="C61" s="116" t="s">
        <v>285</v>
      </c>
      <c r="D61" s="114">
        <v>217000</v>
      </c>
      <c r="E61" s="114">
        <v>0</v>
      </c>
      <c r="F61" s="114">
        <v>0</v>
      </c>
    </row>
    <row r="62" spans="1:6" ht="66.75" customHeight="1">
      <c r="A62" s="26">
        <v>51</v>
      </c>
      <c r="B62" s="60" t="s">
        <v>282</v>
      </c>
      <c r="C62" s="116" t="s">
        <v>286</v>
      </c>
      <c r="D62" s="71">
        <v>45188</v>
      </c>
      <c r="E62" s="71">
        <v>0</v>
      </c>
      <c r="F62" s="71">
        <v>0</v>
      </c>
    </row>
    <row r="63" spans="1:6" ht="66.75" customHeight="1">
      <c r="A63" s="26">
        <v>52</v>
      </c>
      <c r="B63" s="60" t="s">
        <v>284</v>
      </c>
      <c r="C63" s="116" t="s">
        <v>288</v>
      </c>
      <c r="D63" s="71">
        <v>210200</v>
      </c>
      <c r="E63" s="71">
        <v>218376</v>
      </c>
      <c r="F63" s="71">
        <v>226893</v>
      </c>
    </row>
    <row r="64" spans="1:6" ht="12.75">
      <c r="A64" s="178"/>
      <c r="B64" s="179"/>
      <c r="C64" s="180"/>
      <c r="D64" s="73">
        <f>D11+D43</f>
        <v>6834420.34</v>
      </c>
      <c r="E64" s="73">
        <f>E11+E43</f>
        <v>6580411.34</v>
      </c>
      <c r="F64" s="73">
        <f>F11+F43</f>
        <v>6590124.74</v>
      </c>
    </row>
    <row r="66" spans="4:6" ht="12.75">
      <c r="D66" s="79"/>
      <c r="E66" s="79"/>
      <c r="F66" s="79"/>
    </row>
  </sheetData>
  <sheetProtection/>
  <mergeCells count="42">
    <mergeCell ref="B34:B35"/>
    <mergeCell ref="C34:C35"/>
    <mergeCell ref="C32:C33"/>
    <mergeCell ref="F14:F15"/>
    <mergeCell ref="A64:C64"/>
    <mergeCell ref="A30:A31"/>
    <mergeCell ref="B30:B31"/>
    <mergeCell ref="F34:F35"/>
    <mergeCell ref="F26:F27"/>
    <mergeCell ref="A34:A35"/>
    <mergeCell ref="B8:B9"/>
    <mergeCell ref="E30:E31"/>
    <mergeCell ref="A8:A9"/>
    <mergeCell ref="C8:C9"/>
    <mergeCell ref="E14:E15"/>
    <mergeCell ref="C14:C15"/>
    <mergeCell ref="E32:E33"/>
    <mergeCell ref="B32:B33"/>
    <mergeCell ref="F32:F33"/>
    <mergeCell ref="A32:A33"/>
    <mergeCell ref="C30:C31"/>
    <mergeCell ref="D30:D31"/>
    <mergeCell ref="D7:F7"/>
    <mergeCell ref="D26:D27"/>
    <mergeCell ref="E26:E27"/>
    <mergeCell ref="A6:F6"/>
    <mergeCell ref="F8:F9"/>
    <mergeCell ref="A26:A27"/>
    <mergeCell ref="D8:D9"/>
    <mergeCell ref="E8:E9"/>
    <mergeCell ref="B14:B15"/>
    <mergeCell ref="D14:D15"/>
    <mergeCell ref="D34:D35"/>
    <mergeCell ref="D32:D33"/>
    <mergeCell ref="E34:E35"/>
    <mergeCell ref="F30:F31"/>
    <mergeCell ref="D2:F2"/>
    <mergeCell ref="A3:F3"/>
    <mergeCell ref="A4:F4"/>
    <mergeCell ref="B26:B27"/>
    <mergeCell ref="C26:C27"/>
    <mergeCell ref="A14:A15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3">
      <selection activeCell="B18" sqref="B18"/>
    </sheetView>
  </sheetViews>
  <sheetFormatPr defaultColWidth="9.00390625" defaultRowHeight="12.75"/>
  <cols>
    <col min="1" max="1" width="7.375" style="0" customWidth="1"/>
    <col min="2" max="2" width="65.75390625" style="0" customWidth="1"/>
    <col min="3" max="3" width="11.00390625" style="0" customWidth="1"/>
    <col min="4" max="4" width="11.25390625" style="0" customWidth="1"/>
    <col min="5" max="5" width="11.125" style="0" customWidth="1"/>
    <col min="6" max="6" width="11.25390625" style="0" customWidth="1"/>
  </cols>
  <sheetData>
    <row r="1" spans="1:6" ht="12.75">
      <c r="A1" s="160" t="s">
        <v>33</v>
      </c>
      <c r="B1" s="160"/>
      <c r="C1" s="160"/>
      <c r="D1" s="160"/>
      <c r="E1" s="160"/>
      <c r="F1" s="160"/>
    </row>
    <row r="2" spans="1:6" ht="12.75">
      <c r="A2" s="160" t="s">
        <v>265</v>
      </c>
      <c r="B2" s="160"/>
      <c r="C2" s="160"/>
      <c r="D2" s="160"/>
      <c r="E2" s="160"/>
      <c r="F2" s="160"/>
    </row>
    <row r="3" spans="1:6" ht="12.75">
      <c r="A3" s="160" t="s">
        <v>349</v>
      </c>
      <c r="B3" s="160"/>
      <c r="C3" s="160"/>
      <c r="D3" s="160"/>
      <c r="E3" s="160"/>
      <c r="F3" s="160"/>
    </row>
    <row r="4" spans="1:6" ht="11.25" customHeight="1">
      <c r="A4" s="3"/>
      <c r="B4" s="80"/>
      <c r="C4" s="80"/>
      <c r="D4" s="80"/>
      <c r="E4" s="80"/>
      <c r="F4" s="80"/>
    </row>
    <row r="5" spans="1:6" ht="15.75" customHeight="1">
      <c r="A5" s="181" t="s">
        <v>219</v>
      </c>
      <c r="B5" s="181"/>
      <c r="C5" s="181"/>
      <c r="D5" s="181"/>
      <c r="E5" s="80"/>
      <c r="F5" s="80"/>
    </row>
    <row r="6" spans="1:6" ht="33" customHeight="1">
      <c r="A6" s="181"/>
      <c r="B6" s="181"/>
      <c r="C6" s="181"/>
      <c r="D6" s="181"/>
      <c r="E6" s="80"/>
      <c r="F6" s="80"/>
    </row>
    <row r="7" spans="1:6" ht="12.75">
      <c r="A7" s="182" t="s">
        <v>40</v>
      </c>
      <c r="B7" s="182"/>
      <c r="C7" s="182"/>
      <c r="D7" s="182"/>
      <c r="E7" s="182"/>
      <c r="F7" s="182"/>
    </row>
    <row r="8" spans="1:6" ht="47.25" customHeight="1">
      <c r="A8" s="14" t="s">
        <v>41</v>
      </c>
      <c r="B8" s="26" t="s">
        <v>6</v>
      </c>
      <c r="C8" s="14" t="s">
        <v>186</v>
      </c>
      <c r="D8" s="14" t="s">
        <v>92</v>
      </c>
      <c r="E8" s="14" t="s">
        <v>76</v>
      </c>
      <c r="F8" s="14" t="s">
        <v>220</v>
      </c>
    </row>
    <row r="9" spans="1:6" ht="12.75">
      <c r="A9" s="14"/>
      <c r="B9" s="14">
        <v>1</v>
      </c>
      <c r="C9" s="14">
        <v>2</v>
      </c>
      <c r="D9" s="14">
        <v>3</v>
      </c>
      <c r="E9" s="14">
        <v>4</v>
      </c>
      <c r="F9" s="14">
        <v>5</v>
      </c>
    </row>
    <row r="10" spans="1:6" ht="15" customHeight="1">
      <c r="A10" s="14">
        <v>1</v>
      </c>
      <c r="B10" s="13" t="s">
        <v>187</v>
      </c>
      <c r="C10" s="18" t="s">
        <v>7</v>
      </c>
      <c r="D10" s="82">
        <f>D11+D12+D13+D14</f>
        <v>3839353.34</v>
      </c>
      <c r="E10" s="82">
        <f>E11+E12+E13+E14</f>
        <v>3447435.84</v>
      </c>
      <c r="F10" s="82">
        <f>F11+F12+F13+F14</f>
        <v>3986770.44</v>
      </c>
    </row>
    <row r="11" spans="1:6" ht="33" customHeight="1">
      <c r="A11" s="14">
        <v>2</v>
      </c>
      <c r="B11" s="13" t="s">
        <v>188</v>
      </c>
      <c r="C11" s="18" t="s">
        <v>8</v>
      </c>
      <c r="D11" s="72">
        <f>'[1]прил 6 ведом'!G14</f>
        <v>729204</v>
      </c>
      <c r="E11" s="72">
        <f>'[1]прил 6 ведом'!H14</f>
        <v>729204</v>
      </c>
      <c r="F11" s="72">
        <f>'[1]прил 6 ведом'!I14</f>
        <v>729204</v>
      </c>
    </row>
    <row r="12" spans="1:6" ht="45" customHeight="1">
      <c r="A12" s="14">
        <v>3</v>
      </c>
      <c r="B12" s="13" t="s">
        <v>191</v>
      </c>
      <c r="C12" s="18" t="s">
        <v>9</v>
      </c>
      <c r="D12" s="81">
        <f>'[2]прил 6 ведом'!G20</f>
        <v>2477730.9</v>
      </c>
      <c r="E12" s="81">
        <f>'[2]прил 6 ведом'!H20</f>
        <v>2183064.4</v>
      </c>
      <c r="F12" s="81">
        <f>'[2]прил 6 ведом'!I20</f>
        <v>2722399</v>
      </c>
    </row>
    <row r="13" spans="1:6" ht="15.75" customHeight="1">
      <c r="A13" s="14">
        <v>4</v>
      </c>
      <c r="B13" s="13" t="s">
        <v>192</v>
      </c>
      <c r="C13" s="18" t="s">
        <v>19</v>
      </c>
      <c r="D13" s="72">
        <f>'[1]прил 6 ведом'!G30</f>
        <v>1000</v>
      </c>
      <c r="E13" s="72">
        <f>'[1]прил 6 ведом'!H30</f>
        <v>1000</v>
      </c>
      <c r="F13" s="72">
        <f>'[1]прил 6 ведом'!I30</f>
        <v>1000</v>
      </c>
    </row>
    <row r="14" spans="1:6" ht="15.75" customHeight="1">
      <c r="A14" s="14">
        <v>5</v>
      </c>
      <c r="B14" s="13" t="s">
        <v>198</v>
      </c>
      <c r="C14" s="18" t="s">
        <v>197</v>
      </c>
      <c r="D14" s="72">
        <f>'[2]прил 6 ведом'!G38</f>
        <v>631418.44</v>
      </c>
      <c r="E14" s="72">
        <f>'[2]прил 6 ведом'!H38</f>
        <v>534167.44</v>
      </c>
      <c r="F14" s="72">
        <f>'[2]прил 6 ведом'!I38</f>
        <v>534167.44</v>
      </c>
    </row>
    <row r="15" spans="1:6" ht="15.75" customHeight="1">
      <c r="A15" s="14">
        <v>6</v>
      </c>
      <c r="B15" s="13" t="s">
        <v>199</v>
      </c>
      <c r="C15" s="18" t="s">
        <v>201</v>
      </c>
      <c r="D15" s="82">
        <f>D16</f>
        <v>98484.9</v>
      </c>
      <c r="E15" s="82">
        <f>E16</f>
        <v>98487.9</v>
      </c>
      <c r="F15" s="82">
        <f>F16</f>
        <v>99684.3</v>
      </c>
    </row>
    <row r="16" spans="1:6" ht="15.75" customHeight="1">
      <c r="A16" s="14">
        <v>7</v>
      </c>
      <c r="B16" s="13" t="s">
        <v>200</v>
      </c>
      <c r="C16" s="18" t="s">
        <v>202</v>
      </c>
      <c r="D16" s="72">
        <f>'[2]прил 6 ведом'!G52</f>
        <v>98484.9</v>
      </c>
      <c r="E16" s="72">
        <f>'[2]прил 6 ведом'!H52</f>
        <v>98487.9</v>
      </c>
      <c r="F16" s="72">
        <f>'[2]прил 6 ведом'!I52</f>
        <v>99684.3</v>
      </c>
    </row>
    <row r="17" spans="1:6" ht="15.75" customHeight="1">
      <c r="A17" s="14">
        <v>8</v>
      </c>
      <c r="B17" s="13" t="s">
        <v>203</v>
      </c>
      <c r="C17" s="18" t="s">
        <v>1</v>
      </c>
      <c r="D17" s="82">
        <f>D18</f>
        <v>96848</v>
      </c>
      <c r="E17" s="82">
        <f>E18</f>
        <v>51000</v>
      </c>
      <c r="F17" s="82">
        <f>F18</f>
        <v>0</v>
      </c>
    </row>
    <row r="18" spans="1:6" ht="30" customHeight="1">
      <c r="A18" s="14">
        <v>9</v>
      </c>
      <c r="B18" s="13" t="s">
        <v>0</v>
      </c>
      <c r="C18" s="18" t="s">
        <v>2</v>
      </c>
      <c r="D18" s="72">
        <f>'[2]прил 6 ведом'!G61</f>
        <v>96848</v>
      </c>
      <c r="E18" s="72">
        <f>'[2]прил 6 ведом'!H61</f>
        <v>51000</v>
      </c>
      <c r="F18" s="72">
        <f>'[2]прил 6 ведом'!I61</f>
        <v>0</v>
      </c>
    </row>
    <row r="19" spans="1:6" ht="19.5" customHeight="1">
      <c r="A19" s="14">
        <v>10</v>
      </c>
      <c r="B19" s="13" t="s">
        <v>67</v>
      </c>
      <c r="C19" s="18" t="s">
        <v>69</v>
      </c>
      <c r="D19" s="82">
        <f>D20</f>
        <v>356069.07</v>
      </c>
      <c r="E19" s="82">
        <f>E20</f>
        <v>360776</v>
      </c>
      <c r="F19" s="82">
        <f>F20</f>
        <v>388893</v>
      </c>
    </row>
    <row r="20" spans="1:6" ht="18.75" customHeight="1">
      <c r="A20" s="14">
        <v>11</v>
      </c>
      <c r="B20" s="13" t="s">
        <v>68</v>
      </c>
      <c r="C20" s="18" t="s">
        <v>70</v>
      </c>
      <c r="D20" s="81">
        <f>'[2]прил 6 ведом'!G76</f>
        <v>356069.07</v>
      </c>
      <c r="E20" s="81">
        <f>'[2]прил 6 ведом'!H76</f>
        <v>360776</v>
      </c>
      <c r="F20" s="81">
        <f>'[2]прил 6 ведом'!I76</f>
        <v>388893</v>
      </c>
    </row>
    <row r="21" spans="1:6" ht="15.75" customHeight="1">
      <c r="A21" s="14">
        <v>12</v>
      </c>
      <c r="B21" s="13" t="s">
        <v>3</v>
      </c>
      <c r="C21" s="18" t="s">
        <v>10</v>
      </c>
      <c r="D21" s="82">
        <f>D22</f>
        <v>1024983.98</v>
      </c>
      <c r="E21" s="82">
        <f>E22</f>
        <v>1007894.5</v>
      </c>
      <c r="F21" s="82">
        <f>F22</f>
        <v>345629.9</v>
      </c>
    </row>
    <row r="22" spans="1:6" ht="15.75" customHeight="1">
      <c r="A22" s="14">
        <v>13</v>
      </c>
      <c r="B22" s="13" t="s">
        <v>4</v>
      </c>
      <c r="C22" s="18" t="s">
        <v>11</v>
      </c>
      <c r="D22" s="81">
        <f>'[2]прил 6 ведом'!G101</f>
        <v>1024983.98</v>
      </c>
      <c r="E22" s="81">
        <f>'[2]прил 6 ведом'!H101</f>
        <v>1007894.5</v>
      </c>
      <c r="F22" s="81">
        <f>'[2]прил 6 ведом'!I101</f>
        <v>345629.9</v>
      </c>
    </row>
    <row r="23" spans="1:6" ht="17.25" customHeight="1">
      <c r="A23" s="14">
        <v>14</v>
      </c>
      <c r="B23" s="13" t="s">
        <v>23</v>
      </c>
      <c r="C23" s="18" t="s">
        <v>12</v>
      </c>
      <c r="D23" s="82">
        <f>D24</f>
        <v>1304508</v>
      </c>
      <c r="E23" s="82">
        <f>E24</f>
        <v>1304508</v>
      </c>
      <c r="F23" s="82">
        <f>E23</f>
        <v>1304508</v>
      </c>
    </row>
    <row r="24" spans="1:6" ht="17.25" customHeight="1">
      <c r="A24" s="14">
        <v>15</v>
      </c>
      <c r="B24" s="13" t="s">
        <v>5</v>
      </c>
      <c r="C24" s="18" t="s">
        <v>13</v>
      </c>
      <c r="D24" s="81">
        <f>'[2]прил 6 ведом'!G111</f>
        <v>1304508</v>
      </c>
      <c r="E24" s="81">
        <f>'[2]прил 6 ведом'!H111</f>
        <v>1304508</v>
      </c>
      <c r="F24" s="81">
        <f>'[2]прил 6 ведом'!I111</f>
        <v>1304508</v>
      </c>
    </row>
    <row r="25" spans="1:6" ht="17.25" customHeight="1">
      <c r="A25" s="14">
        <v>16</v>
      </c>
      <c r="B25" s="30" t="s">
        <v>141</v>
      </c>
      <c r="C25" s="18" t="s">
        <v>142</v>
      </c>
      <c r="D25" s="82">
        <f>D26</f>
        <v>41635</v>
      </c>
      <c r="E25" s="82">
        <f>E26</f>
        <v>41635</v>
      </c>
      <c r="F25" s="82">
        <f>F26</f>
        <v>41635</v>
      </c>
    </row>
    <row r="26" spans="1:6" ht="17.25" customHeight="1">
      <c r="A26" s="14">
        <v>17</v>
      </c>
      <c r="B26" s="30" t="s">
        <v>143</v>
      </c>
      <c r="C26" s="18" t="s">
        <v>144</v>
      </c>
      <c r="D26" s="72">
        <f>'[2]прил 6 ведом'!G122</f>
        <v>41635</v>
      </c>
      <c r="E26" s="72">
        <f>'[2]прил 6 ведом'!H122</f>
        <v>41635</v>
      </c>
      <c r="F26" s="72">
        <f>'[2]прил 6 ведом'!I122</f>
        <v>41635</v>
      </c>
    </row>
    <row r="27" spans="1:6" ht="17.25" customHeight="1">
      <c r="A27" s="14">
        <v>18</v>
      </c>
      <c r="B27" s="30" t="s">
        <v>221</v>
      </c>
      <c r="C27" s="18" t="s">
        <v>222</v>
      </c>
      <c r="D27" s="82">
        <f>D28</f>
        <v>48528</v>
      </c>
      <c r="E27" s="82">
        <f>E28</f>
        <v>48528</v>
      </c>
      <c r="F27" s="82">
        <f>F28</f>
        <v>48528</v>
      </c>
    </row>
    <row r="28" spans="1:6" ht="15" customHeight="1">
      <c r="A28" s="14">
        <v>19</v>
      </c>
      <c r="B28" s="83" t="s">
        <v>223</v>
      </c>
      <c r="C28" s="18" t="s">
        <v>224</v>
      </c>
      <c r="D28" s="72">
        <f>'[2]прил 6 ведом'!G136</f>
        <v>48528</v>
      </c>
      <c r="E28" s="72">
        <f>'[2]прил 6 ведом'!H136</f>
        <v>48528</v>
      </c>
      <c r="F28" s="72">
        <f>'[2]прил 6 ведом'!I136</f>
        <v>48528</v>
      </c>
    </row>
    <row r="29" spans="1:6" ht="17.25" customHeight="1">
      <c r="A29" s="14">
        <v>20</v>
      </c>
      <c r="B29" s="30" t="s">
        <v>71</v>
      </c>
      <c r="C29" s="18" t="s">
        <v>207</v>
      </c>
      <c r="D29" s="82">
        <f>D30</f>
        <v>44847</v>
      </c>
      <c r="E29" s="82">
        <f>E30</f>
        <v>44847</v>
      </c>
      <c r="F29" s="82">
        <f>F30</f>
        <v>44847</v>
      </c>
    </row>
    <row r="30" spans="1:6" ht="17.25" customHeight="1">
      <c r="A30" s="14">
        <v>21</v>
      </c>
      <c r="B30" s="30" t="s">
        <v>72</v>
      </c>
      <c r="C30" s="18" t="s">
        <v>208</v>
      </c>
      <c r="D30" s="72">
        <f>'[1]прил 6 ведом'!G117</f>
        <v>44847</v>
      </c>
      <c r="E30" s="72">
        <f>'[1]прил 6 ведом'!H117</f>
        <v>44847</v>
      </c>
      <c r="F30" s="72">
        <f>'[1]прил 6 ведом'!I117</f>
        <v>44847</v>
      </c>
    </row>
    <row r="31" spans="1:6" ht="25.5" customHeight="1">
      <c r="A31" s="14">
        <v>22</v>
      </c>
      <c r="B31" s="83" t="s">
        <v>225</v>
      </c>
      <c r="C31" s="18" t="s">
        <v>206</v>
      </c>
      <c r="D31" s="82">
        <f>D32</f>
        <v>16452.1</v>
      </c>
      <c r="E31" s="82">
        <f>E32</f>
        <v>16452.1</v>
      </c>
      <c r="F31" s="82">
        <f>F32</f>
        <v>16452.1</v>
      </c>
    </row>
    <row r="32" spans="1:6" ht="17.25" customHeight="1">
      <c r="A32" s="14">
        <v>23</v>
      </c>
      <c r="B32" s="84" t="s">
        <v>205</v>
      </c>
      <c r="C32" s="18" t="s">
        <v>204</v>
      </c>
      <c r="D32" s="81">
        <f>'[1]прил 6 ведом'!G123</f>
        <v>16452.1</v>
      </c>
      <c r="E32" s="81">
        <f>'[1]прил 6 ведом'!H123</f>
        <v>16452.1</v>
      </c>
      <c r="F32" s="81">
        <f>'[1]прил 6 ведом'!I123</f>
        <v>16452.1</v>
      </c>
    </row>
    <row r="33" spans="1:6" ht="17.25" customHeight="1">
      <c r="A33" s="14">
        <v>24</v>
      </c>
      <c r="B33" s="13" t="s">
        <v>24</v>
      </c>
      <c r="C33" s="18"/>
      <c r="D33" s="82">
        <v>0</v>
      </c>
      <c r="E33" s="112">
        <v>158847</v>
      </c>
      <c r="F33" s="112">
        <v>313177</v>
      </c>
    </row>
    <row r="34" spans="1:6" ht="17.25" customHeight="1">
      <c r="A34" s="173" t="s">
        <v>39</v>
      </c>
      <c r="B34" s="173"/>
      <c r="C34" s="32"/>
      <c r="D34" s="82">
        <f>D10+D15+D17+D19+D21+D23+D25+D29+D33+D27+D31</f>
        <v>6871709.389999999</v>
      </c>
      <c r="E34" s="82">
        <f>E10+E15+E17+E19+E21+E23+E25+E29+E33+E27+E31</f>
        <v>6580411.34</v>
      </c>
      <c r="F34" s="82">
        <f>F10+F15+F17+F19+F21+F23+F25+F29+F33+F27+F31</f>
        <v>6590124.74</v>
      </c>
    </row>
    <row r="35" ht="15.75">
      <c r="A35" s="5"/>
    </row>
    <row r="36" spans="1:7" ht="18.75">
      <c r="A36" s="6"/>
      <c r="C36" s="45"/>
      <c r="D36" s="79"/>
      <c r="E36" s="79"/>
      <c r="F36" s="79"/>
      <c r="G36" s="79"/>
    </row>
    <row r="54" ht="102" customHeight="1"/>
  </sheetData>
  <sheetProtection/>
  <mergeCells count="6">
    <mergeCell ref="A34:B34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47">
      <selection activeCell="D156" sqref="D156"/>
    </sheetView>
  </sheetViews>
  <sheetFormatPr defaultColWidth="9.00390625" defaultRowHeight="12.75"/>
  <cols>
    <col min="1" max="1" width="4.125" style="139" customWidth="1"/>
    <col min="2" max="2" width="35.875" style="139" customWidth="1"/>
    <col min="3" max="3" width="4.75390625" style="139" customWidth="1"/>
    <col min="4" max="4" width="5.875" style="139" customWidth="1"/>
    <col min="5" max="5" width="10.375" style="139" customWidth="1"/>
    <col min="6" max="6" width="4.375" style="139" customWidth="1"/>
    <col min="7" max="7" width="15.00390625" style="139" customWidth="1"/>
    <col min="8" max="8" width="10.75390625" style="139" customWidth="1"/>
    <col min="9" max="9" width="12.875" style="139" customWidth="1"/>
  </cols>
  <sheetData>
    <row r="1" spans="1:9" ht="12.75">
      <c r="A1" s="192" t="s">
        <v>160</v>
      </c>
      <c r="B1" s="192"/>
      <c r="C1" s="192"/>
      <c r="D1" s="192"/>
      <c r="E1" s="192"/>
      <c r="F1" s="192"/>
      <c r="G1" s="192"/>
      <c r="H1" s="192"/>
      <c r="I1" s="192"/>
    </row>
    <row r="2" spans="1:9" ht="12.75">
      <c r="A2" s="193" t="s">
        <v>266</v>
      </c>
      <c r="B2" s="193"/>
      <c r="C2" s="193"/>
      <c r="D2" s="193"/>
      <c r="E2" s="193"/>
      <c r="F2" s="193"/>
      <c r="G2" s="193"/>
      <c r="H2" s="193"/>
      <c r="I2" s="193"/>
    </row>
    <row r="3" spans="1:9" ht="12.75">
      <c r="A3" s="193" t="s">
        <v>347</v>
      </c>
      <c r="B3" s="193"/>
      <c r="C3" s="193"/>
      <c r="D3" s="193"/>
      <c r="E3" s="193"/>
      <c r="F3" s="193"/>
      <c r="G3" s="193"/>
      <c r="H3" s="193"/>
      <c r="I3" s="193"/>
    </row>
    <row r="4" spans="1:9" ht="12.75">
      <c r="A4" s="127"/>
      <c r="B4" s="128"/>
      <c r="C4" s="128"/>
      <c r="D4" s="128"/>
      <c r="E4" s="128"/>
      <c r="F4" s="128"/>
      <c r="G4" s="128"/>
      <c r="H4" s="128"/>
      <c r="I4" s="128"/>
    </row>
    <row r="5" spans="1:9" ht="33" customHeight="1">
      <c r="A5" s="191" t="s">
        <v>226</v>
      </c>
      <c r="B5" s="191"/>
      <c r="C5" s="191"/>
      <c r="D5" s="191"/>
      <c r="E5" s="191"/>
      <c r="F5" s="191"/>
      <c r="G5" s="191"/>
      <c r="H5" s="191"/>
      <c r="I5" s="191"/>
    </row>
    <row r="6" spans="1:9" ht="11.25" customHeight="1">
      <c r="A6" s="191"/>
      <c r="B6" s="191"/>
      <c r="C6" s="191"/>
      <c r="D6" s="191"/>
      <c r="E6" s="191"/>
      <c r="F6" s="191"/>
      <c r="G6" s="191"/>
      <c r="H6" s="191"/>
      <c r="I6" s="191"/>
    </row>
    <row r="7" spans="1:9" ht="15.75" customHeight="1">
      <c r="A7" s="194" t="s">
        <v>40</v>
      </c>
      <c r="B7" s="194"/>
      <c r="C7" s="194"/>
      <c r="D7" s="194"/>
      <c r="E7" s="194"/>
      <c r="F7" s="194"/>
      <c r="G7" s="194"/>
      <c r="H7" s="194"/>
      <c r="I7" s="194"/>
    </row>
    <row r="8" spans="1:9" ht="12.75" customHeight="1">
      <c r="A8" s="183" t="s">
        <v>162</v>
      </c>
      <c r="B8" s="186" t="s">
        <v>16</v>
      </c>
      <c r="C8" s="183" t="s">
        <v>14</v>
      </c>
      <c r="D8" s="184" t="s">
        <v>186</v>
      </c>
      <c r="E8" s="183" t="s">
        <v>17</v>
      </c>
      <c r="F8" s="183" t="s">
        <v>18</v>
      </c>
      <c r="G8" s="188" t="s">
        <v>92</v>
      </c>
      <c r="H8" s="188" t="s">
        <v>76</v>
      </c>
      <c r="I8" s="188" t="s">
        <v>227</v>
      </c>
    </row>
    <row r="9" spans="1:9" ht="12.75">
      <c r="A9" s="183"/>
      <c r="B9" s="187"/>
      <c r="C9" s="183"/>
      <c r="D9" s="185"/>
      <c r="E9" s="183"/>
      <c r="F9" s="183"/>
      <c r="G9" s="189"/>
      <c r="H9" s="189"/>
      <c r="I9" s="189"/>
    </row>
    <row r="10" spans="1:9" ht="33" customHeight="1">
      <c r="A10" s="183"/>
      <c r="B10" s="187"/>
      <c r="C10" s="183"/>
      <c r="D10" s="185"/>
      <c r="E10" s="183"/>
      <c r="F10" s="183"/>
      <c r="G10" s="190"/>
      <c r="H10" s="190"/>
      <c r="I10" s="190"/>
    </row>
    <row r="11" spans="1:9" ht="12.75">
      <c r="A11" s="87"/>
      <c r="B11" s="87">
        <v>1</v>
      </c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</row>
    <row r="12" spans="1:9" ht="15.75" customHeight="1">
      <c r="A12" s="87">
        <v>1</v>
      </c>
      <c r="B12" s="131" t="s">
        <v>28</v>
      </c>
      <c r="C12" s="87">
        <v>805</v>
      </c>
      <c r="D12" s="87"/>
      <c r="E12" s="87"/>
      <c r="F12" s="87"/>
      <c r="G12" s="86">
        <f>G13+G52+G61+G76+G98+G111+G122+G139+G153+G136+G150</f>
        <v>6871709.389999999</v>
      </c>
      <c r="H12" s="86">
        <f>H13+H52+H61+H76+H98+H111+H122+H139+H153+H136+H150</f>
        <v>6580411.34</v>
      </c>
      <c r="I12" s="86">
        <f>I13+I52+I61+I76+I98+I111+I122+I139+I153+I136+I150</f>
        <v>6590124.74</v>
      </c>
    </row>
    <row r="13" spans="1:9" ht="15.75" customHeight="1">
      <c r="A13" s="87">
        <v>2</v>
      </c>
      <c r="B13" s="90" t="s">
        <v>187</v>
      </c>
      <c r="C13" s="87">
        <v>805</v>
      </c>
      <c r="D13" s="88" t="s">
        <v>7</v>
      </c>
      <c r="E13" s="87"/>
      <c r="F13" s="87"/>
      <c r="G13" s="85">
        <f>G14+G20+G32+G38</f>
        <v>3839353.34</v>
      </c>
      <c r="H13" s="85">
        <f>H14+H20+H32+H38</f>
        <v>3447435.84</v>
      </c>
      <c r="I13" s="85">
        <f>I14+I20+I32+I38</f>
        <v>3986770.44</v>
      </c>
    </row>
    <row r="14" spans="1:9" ht="39" customHeight="1">
      <c r="A14" s="87">
        <v>3</v>
      </c>
      <c r="B14" s="90" t="s">
        <v>15</v>
      </c>
      <c r="C14" s="87">
        <v>805</v>
      </c>
      <c r="D14" s="88" t="s">
        <v>8</v>
      </c>
      <c r="E14" s="87"/>
      <c r="F14" s="87"/>
      <c r="G14" s="85">
        <f aca="true" t="shared" si="0" ref="G14:I15">G15</f>
        <v>729204</v>
      </c>
      <c r="H14" s="85">
        <f t="shared" si="0"/>
        <v>729204</v>
      </c>
      <c r="I14" s="85">
        <f t="shared" si="0"/>
        <v>729204</v>
      </c>
    </row>
    <row r="15" spans="1:9" ht="51.75" customHeight="1">
      <c r="A15" s="87">
        <v>4</v>
      </c>
      <c r="B15" s="90" t="s">
        <v>42</v>
      </c>
      <c r="C15" s="87">
        <v>805</v>
      </c>
      <c r="D15" s="88" t="s">
        <v>8</v>
      </c>
      <c r="E15" s="89">
        <v>9100000000</v>
      </c>
      <c r="F15" s="87"/>
      <c r="G15" s="85">
        <f t="shared" si="0"/>
        <v>729204</v>
      </c>
      <c r="H15" s="85">
        <f t="shared" si="0"/>
        <v>729204</v>
      </c>
      <c r="I15" s="85">
        <f t="shared" si="0"/>
        <v>729204</v>
      </c>
    </row>
    <row r="16" spans="1:9" ht="15.75" customHeight="1">
      <c r="A16" s="87">
        <v>5</v>
      </c>
      <c r="B16" s="90" t="s">
        <v>43</v>
      </c>
      <c r="C16" s="87">
        <v>805</v>
      </c>
      <c r="D16" s="88" t="s">
        <v>8</v>
      </c>
      <c r="E16" s="89">
        <v>9110000000</v>
      </c>
      <c r="F16" s="87"/>
      <c r="G16" s="85">
        <f>G19</f>
        <v>729204</v>
      </c>
      <c r="H16" s="85">
        <f>H19</f>
        <v>729204</v>
      </c>
      <c r="I16" s="85">
        <f>I19</f>
        <v>729204</v>
      </c>
    </row>
    <row r="17" spans="1:9" ht="79.5" customHeight="1">
      <c r="A17" s="87">
        <v>6</v>
      </c>
      <c r="B17" s="90" t="s">
        <v>44</v>
      </c>
      <c r="C17" s="87">
        <v>805</v>
      </c>
      <c r="D17" s="88" t="s">
        <v>8</v>
      </c>
      <c r="E17" s="89">
        <v>9110080210</v>
      </c>
      <c r="F17" s="87"/>
      <c r="G17" s="85">
        <f aca="true" t="shared" si="1" ref="G17:I18">G18</f>
        <v>729204</v>
      </c>
      <c r="H17" s="85">
        <f t="shared" si="1"/>
        <v>729204</v>
      </c>
      <c r="I17" s="85">
        <f t="shared" si="1"/>
        <v>729204</v>
      </c>
    </row>
    <row r="18" spans="1:9" ht="78" customHeight="1">
      <c r="A18" s="87">
        <v>7</v>
      </c>
      <c r="B18" s="90" t="s">
        <v>64</v>
      </c>
      <c r="C18" s="87">
        <v>805</v>
      </c>
      <c r="D18" s="88" t="s">
        <v>8</v>
      </c>
      <c r="E18" s="89">
        <v>9110080210</v>
      </c>
      <c r="F18" s="87">
        <v>100</v>
      </c>
      <c r="G18" s="85">
        <f t="shared" si="1"/>
        <v>729204</v>
      </c>
      <c r="H18" s="85">
        <f t="shared" si="1"/>
        <v>729204</v>
      </c>
      <c r="I18" s="85">
        <f t="shared" si="1"/>
        <v>729204</v>
      </c>
    </row>
    <row r="19" spans="1:9" ht="30" customHeight="1">
      <c r="A19" s="87">
        <v>8</v>
      </c>
      <c r="B19" s="90" t="s">
        <v>45</v>
      </c>
      <c r="C19" s="87">
        <v>805</v>
      </c>
      <c r="D19" s="88" t="s">
        <v>8</v>
      </c>
      <c r="E19" s="89">
        <v>9110080210</v>
      </c>
      <c r="F19" s="87">
        <v>120</v>
      </c>
      <c r="G19" s="85">
        <v>729204</v>
      </c>
      <c r="H19" s="85">
        <f>G19</f>
        <v>729204</v>
      </c>
      <c r="I19" s="85">
        <v>729204</v>
      </c>
    </row>
    <row r="20" spans="1:9" ht="65.25" customHeight="1">
      <c r="A20" s="87">
        <v>9</v>
      </c>
      <c r="B20" s="90" t="s">
        <v>191</v>
      </c>
      <c r="C20" s="87">
        <v>805</v>
      </c>
      <c r="D20" s="88" t="s">
        <v>9</v>
      </c>
      <c r="E20" s="89"/>
      <c r="F20" s="87"/>
      <c r="G20" s="85">
        <f>G21</f>
        <v>2477730.9</v>
      </c>
      <c r="H20" s="85">
        <f>H21</f>
        <v>2183064.4</v>
      </c>
      <c r="I20" s="85">
        <f>I21</f>
        <v>2722399</v>
      </c>
    </row>
    <row r="21" spans="1:9" ht="24.75" customHeight="1">
      <c r="A21" s="87">
        <v>10</v>
      </c>
      <c r="B21" s="90" t="s">
        <v>46</v>
      </c>
      <c r="C21" s="87">
        <v>805</v>
      </c>
      <c r="D21" s="88" t="s">
        <v>9</v>
      </c>
      <c r="E21" s="89">
        <v>8100000000</v>
      </c>
      <c r="F21" s="87"/>
      <c r="G21" s="85">
        <f aca="true" t="shared" si="2" ref="G21:I22">G22</f>
        <v>2477730.9</v>
      </c>
      <c r="H21" s="85">
        <f t="shared" si="2"/>
        <v>2183064.4</v>
      </c>
      <c r="I21" s="85">
        <f t="shared" si="2"/>
        <v>2722399</v>
      </c>
    </row>
    <row r="22" spans="1:9" ht="31.5" customHeight="1">
      <c r="A22" s="87">
        <v>11</v>
      </c>
      <c r="B22" s="90" t="s">
        <v>50</v>
      </c>
      <c r="C22" s="87">
        <v>805</v>
      </c>
      <c r="D22" s="88" t="s">
        <v>9</v>
      </c>
      <c r="E22" s="89">
        <v>8110000000</v>
      </c>
      <c r="F22" s="87"/>
      <c r="G22" s="85">
        <f t="shared" si="2"/>
        <v>2477730.9</v>
      </c>
      <c r="H22" s="85">
        <f t="shared" si="2"/>
        <v>2183064.4</v>
      </c>
      <c r="I22" s="85">
        <f t="shared" si="2"/>
        <v>2722399</v>
      </c>
    </row>
    <row r="23" spans="1:9" ht="68.25" customHeight="1">
      <c r="A23" s="87">
        <v>12</v>
      </c>
      <c r="B23" s="90" t="s">
        <v>47</v>
      </c>
      <c r="C23" s="87">
        <v>805</v>
      </c>
      <c r="D23" s="88" t="s">
        <v>9</v>
      </c>
      <c r="E23" s="89">
        <v>8110080210</v>
      </c>
      <c r="F23" s="87"/>
      <c r="G23" s="85">
        <f>G26+G28+G30+G24</f>
        <v>2477730.9</v>
      </c>
      <c r="H23" s="85">
        <f>H26+H28+H30</f>
        <v>2183064.4</v>
      </c>
      <c r="I23" s="85">
        <f>I26+I28+I30</f>
        <v>2722399</v>
      </c>
    </row>
    <row r="24" spans="1:9" ht="81.75" customHeight="1">
      <c r="A24" s="87">
        <v>13</v>
      </c>
      <c r="B24" s="90" t="s">
        <v>289</v>
      </c>
      <c r="C24" s="87">
        <v>805</v>
      </c>
      <c r="D24" s="88" t="s">
        <v>9</v>
      </c>
      <c r="E24" s="89">
        <v>8110010210</v>
      </c>
      <c r="F24" s="87">
        <v>100</v>
      </c>
      <c r="G24" s="85">
        <v>144666</v>
      </c>
      <c r="H24" s="85">
        <v>0</v>
      </c>
      <c r="I24" s="85">
        <v>0</v>
      </c>
    </row>
    <row r="25" spans="1:9" ht="37.5" customHeight="1">
      <c r="A25" s="87">
        <v>14</v>
      </c>
      <c r="B25" s="90" t="s">
        <v>45</v>
      </c>
      <c r="C25" s="87">
        <v>805</v>
      </c>
      <c r="D25" s="88" t="s">
        <v>9</v>
      </c>
      <c r="E25" s="89">
        <v>8110010210</v>
      </c>
      <c r="F25" s="87">
        <v>120</v>
      </c>
      <c r="G25" s="85">
        <v>144666</v>
      </c>
      <c r="H25" s="85">
        <v>0</v>
      </c>
      <c r="I25" s="85">
        <v>0</v>
      </c>
    </row>
    <row r="26" spans="1:9" ht="90.75" customHeight="1">
      <c r="A26" s="87">
        <v>15</v>
      </c>
      <c r="B26" s="90" t="s">
        <v>64</v>
      </c>
      <c r="C26" s="87">
        <v>805</v>
      </c>
      <c r="D26" s="88" t="s">
        <v>9</v>
      </c>
      <c r="E26" s="89">
        <v>8110080210</v>
      </c>
      <c r="F26" s="87">
        <v>100</v>
      </c>
      <c r="G26" s="85">
        <f>G27</f>
        <v>2178484.4</v>
      </c>
      <c r="H26" s="85">
        <f>H27</f>
        <v>2178484.4</v>
      </c>
      <c r="I26" s="85">
        <f>I27</f>
        <v>2717819</v>
      </c>
    </row>
    <row r="27" spans="1:9" ht="27" customHeight="1">
      <c r="A27" s="87">
        <v>16</v>
      </c>
      <c r="B27" s="90" t="s">
        <v>45</v>
      </c>
      <c r="C27" s="87">
        <v>805</v>
      </c>
      <c r="D27" s="88" t="s">
        <v>9</v>
      </c>
      <c r="E27" s="89">
        <v>8110080210</v>
      </c>
      <c r="F27" s="87">
        <v>120</v>
      </c>
      <c r="G27" s="85">
        <v>2178484.4</v>
      </c>
      <c r="H27" s="85">
        <f>G27</f>
        <v>2178484.4</v>
      </c>
      <c r="I27" s="85">
        <v>2717819</v>
      </c>
    </row>
    <row r="28" spans="1:9" ht="30.75" customHeight="1">
      <c r="A28" s="87">
        <v>17</v>
      </c>
      <c r="B28" s="90" t="s">
        <v>62</v>
      </c>
      <c r="C28" s="87">
        <v>805</v>
      </c>
      <c r="D28" s="88" t="s">
        <v>9</v>
      </c>
      <c r="E28" s="89">
        <v>8110080210</v>
      </c>
      <c r="F28" s="87">
        <v>200</v>
      </c>
      <c r="G28" s="85">
        <f>G29</f>
        <v>150000.5</v>
      </c>
      <c r="H28" s="85">
        <f>H29</f>
        <v>0</v>
      </c>
      <c r="I28" s="85">
        <f>I29</f>
        <v>0</v>
      </c>
    </row>
    <row r="29" spans="1:9" ht="40.5" customHeight="1">
      <c r="A29" s="87">
        <v>18</v>
      </c>
      <c r="B29" s="90" t="s">
        <v>65</v>
      </c>
      <c r="C29" s="87">
        <v>805</v>
      </c>
      <c r="D29" s="88" t="s">
        <v>9</v>
      </c>
      <c r="E29" s="89">
        <v>8110080210</v>
      </c>
      <c r="F29" s="87">
        <v>240</v>
      </c>
      <c r="G29" s="85">
        <v>150000.5</v>
      </c>
      <c r="H29" s="86">
        <v>0</v>
      </c>
      <c r="I29" s="85">
        <v>0</v>
      </c>
    </row>
    <row r="30" spans="1:9" ht="18" customHeight="1">
      <c r="A30" s="87">
        <v>19</v>
      </c>
      <c r="B30" s="90" t="s">
        <v>48</v>
      </c>
      <c r="C30" s="87">
        <v>805</v>
      </c>
      <c r="D30" s="88" t="s">
        <v>9</v>
      </c>
      <c r="E30" s="89">
        <v>8110080210</v>
      </c>
      <c r="F30" s="87">
        <v>800</v>
      </c>
      <c r="G30" s="85">
        <f>G31</f>
        <v>4580</v>
      </c>
      <c r="H30" s="85">
        <f>H31</f>
        <v>4580</v>
      </c>
      <c r="I30" s="85">
        <f>I31</f>
        <v>4580</v>
      </c>
    </row>
    <row r="31" spans="1:9" ht="15.75" customHeight="1">
      <c r="A31" s="87">
        <v>20</v>
      </c>
      <c r="B31" s="90" t="s">
        <v>119</v>
      </c>
      <c r="C31" s="87">
        <v>805</v>
      </c>
      <c r="D31" s="88" t="s">
        <v>9</v>
      </c>
      <c r="E31" s="89">
        <v>8110080210</v>
      </c>
      <c r="F31" s="87">
        <v>850</v>
      </c>
      <c r="G31" s="85">
        <v>4580</v>
      </c>
      <c r="H31" s="85">
        <f>G31</f>
        <v>4580</v>
      </c>
      <c r="I31" s="85">
        <v>4580</v>
      </c>
    </row>
    <row r="32" spans="1:9" ht="15" customHeight="1">
      <c r="A32" s="87">
        <v>21</v>
      </c>
      <c r="B32" s="90" t="s">
        <v>192</v>
      </c>
      <c r="C32" s="87">
        <v>805</v>
      </c>
      <c r="D32" s="88" t="s">
        <v>19</v>
      </c>
      <c r="E32" s="89"/>
      <c r="F32" s="132"/>
      <c r="G32" s="85">
        <f aca="true" t="shared" si="3" ref="G32:I33">G33</f>
        <v>1000</v>
      </c>
      <c r="H32" s="85">
        <f t="shared" si="3"/>
        <v>1000</v>
      </c>
      <c r="I32" s="85">
        <f t="shared" si="3"/>
        <v>1000</v>
      </c>
    </row>
    <row r="33" spans="1:9" ht="29.25" customHeight="1">
      <c r="A33" s="87">
        <v>22</v>
      </c>
      <c r="B33" s="90" t="s">
        <v>46</v>
      </c>
      <c r="C33" s="87">
        <v>805</v>
      </c>
      <c r="D33" s="88" t="s">
        <v>19</v>
      </c>
      <c r="E33" s="89">
        <v>8100000000</v>
      </c>
      <c r="F33" s="87"/>
      <c r="G33" s="85">
        <f t="shared" si="3"/>
        <v>1000</v>
      </c>
      <c r="H33" s="85">
        <f t="shared" si="3"/>
        <v>1000</v>
      </c>
      <c r="I33" s="85">
        <f t="shared" si="3"/>
        <v>1000</v>
      </c>
    </row>
    <row r="34" spans="1:9" ht="30" customHeight="1">
      <c r="A34" s="87">
        <v>23</v>
      </c>
      <c r="B34" s="90" t="s">
        <v>50</v>
      </c>
      <c r="C34" s="87">
        <v>805</v>
      </c>
      <c r="D34" s="88" t="s">
        <v>19</v>
      </c>
      <c r="E34" s="89">
        <v>8110000000</v>
      </c>
      <c r="F34" s="87"/>
      <c r="G34" s="85">
        <f>G36</f>
        <v>1000</v>
      </c>
      <c r="H34" s="85">
        <f>H36</f>
        <v>1000</v>
      </c>
      <c r="I34" s="85">
        <f>I36</f>
        <v>1000</v>
      </c>
    </row>
    <row r="35" spans="1:9" ht="54" customHeight="1">
      <c r="A35" s="87">
        <v>24</v>
      </c>
      <c r="B35" s="90" t="s">
        <v>30</v>
      </c>
      <c r="C35" s="87">
        <v>805</v>
      </c>
      <c r="D35" s="88" t="s">
        <v>19</v>
      </c>
      <c r="E35" s="89">
        <v>8110080050</v>
      </c>
      <c r="F35" s="87"/>
      <c r="G35" s="85">
        <f aca="true" t="shared" si="4" ref="G35:I36">G36</f>
        <v>1000</v>
      </c>
      <c r="H35" s="85">
        <f t="shared" si="4"/>
        <v>1000</v>
      </c>
      <c r="I35" s="85">
        <f t="shared" si="4"/>
        <v>1000</v>
      </c>
    </row>
    <row r="36" spans="1:9" ht="15.75" customHeight="1">
      <c r="A36" s="87">
        <v>25</v>
      </c>
      <c r="B36" s="90" t="s">
        <v>48</v>
      </c>
      <c r="C36" s="87">
        <v>805</v>
      </c>
      <c r="D36" s="88" t="s">
        <v>19</v>
      </c>
      <c r="E36" s="89">
        <v>8110080050</v>
      </c>
      <c r="F36" s="88" t="s">
        <v>49</v>
      </c>
      <c r="G36" s="85">
        <f t="shared" si="4"/>
        <v>1000</v>
      </c>
      <c r="H36" s="85">
        <f t="shared" si="4"/>
        <v>1000</v>
      </c>
      <c r="I36" s="85">
        <f t="shared" si="4"/>
        <v>1000</v>
      </c>
    </row>
    <row r="37" spans="1:9" ht="15.75" customHeight="1">
      <c r="A37" s="87">
        <v>26</v>
      </c>
      <c r="B37" s="90" t="s">
        <v>117</v>
      </c>
      <c r="C37" s="87">
        <v>805</v>
      </c>
      <c r="D37" s="88" t="s">
        <v>19</v>
      </c>
      <c r="E37" s="89">
        <v>8110080050</v>
      </c>
      <c r="F37" s="88" t="s">
        <v>116</v>
      </c>
      <c r="G37" s="85">
        <v>1000</v>
      </c>
      <c r="H37" s="85">
        <v>1000</v>
      </c>
      <c r="I37" s="85">
        <f>H37</f>
        <v>1000</v>
      </c>
    </row>
    <row r="38" spans="1:9" ht="16.5" customHeight="1">
      <c r="A38" s="87">
        <v>27</v>
      </c>
      <c r="B38" s="90" t="s">
        <v>198</v>
      </c>
      <c r="C38" s="87">
        <v>805</v>
      </c>
      <c r="D38" s="88" t="s">
        <v>197</v>
      </c>
      <c r="E38" s="89"/>
      <c r="F38" s="88"/>
      <c r="G38" s="85">
        <f>G42+G39</f>
        <v>631418.44</v>
      </c>
      <c r="H38" s="85">
        <f>H42+H39</f>
        <v>534167.44</v>
      </c>
      <c r="I38" s="85">
        <f>I42+I39</f>
        <v>534167.44</v>
      </c>
    </row>
    <row r="39" spans="1:9" ht="99" customHeight="1">
      <c r="A39" s="87">
        <v>28</v>
      </c>
      <c r="B39" s="90" t="s">
        <v>51</v>
      </c>
      <c r="C39" s="87">
        <v>805</v>
      </c>
      <c r="D39" s="88" t="s">
        <v>197</v>
      </c>
      <c r="E39" s="89">
        <v>8110075140</v>
      </c>
      <c r="F39" s="88" t="s">
        <v>98</v>
      </c>
      <c r="G39" s="85">
        <f aca="true" t="shared" si="5" ref="G39:I40">G40</f>
        <v>5114.44</v>
      </c>
      <c r="H39" s="85">
        <f t="shared" si="5"/>
        <v>5114.44</v>
      </c>
      <c r="I39" s="85">
        <f t="shared" si="5"/>
        <v>5114.44</v>
      </c>
    </row>
    <row r="40" spans="1:9" ht="27" customHeight="1">
      <c r="A40" s="87">
        <v>29</v>
      </c>
      <c r="B40" s="90" t="s">
        <v>62</v>
      </c>
      <c r="C40" s="87">
        <v>805</v>
      </c>
      <c r="D40" s="88" t="s">
        <v>197</v>
      </c>
      <c r="E40" s="89">
        <v>8110075140</v>
      </c>
      <c r="F40" s="88" t="s">
        <v>63</v>
      </c>
      <c r="G40" s="85">
        <f t="shared" si="5"/>
        <v>5114.44</v>
      </c>
      <c r="H40" s="85">
        <f t="shared" si="5"/>
        <v>5114.44</v>
      </c>
      <c r="I40" s="85">
        <f t="shared" si="5"/>
        <v>5114.44</v>
      </c>
    </row>
    <row r="41" spans="1:9" ht="41.25" customHeight="1">
      <c r="A41" s="87">
        <v>30</v>
      </c>
      <c r="B41" s="90" t="s">
        <v>65</v>
      </c>
      <c r="C41" s="87">
        <v>805</v>
      </c>
      <c r="D41" s="88" t="s">
        <v>197</v>
      </c>
      <c r="E41" s="89">
        <v>8110075140</v>
      </c>
      <c r="F41" s="88" t="s">
        <v>66</v>
      </c>
      <c r="G41" s="85">
        <v>5114.44</v>
      </c>
      <c r="H41" s="85">
        <v>5114.44</v>
      </c>
      <c r="I41" s="85">
        <v>5114.44</v>
      </c>
    </row>
    <row r="42" spans="1:9" ht="54" customHeight="1">
      <c r="A42" s="87">
        <v>31</v>
      </c>
      <c r="B42" s="90" t="s">
        <v>146</v>
      </c>
      <c r="C42" s="87">
        <v>805</v>
      </c>
      <c r="D42" s="88" t="s">
        <v>197</v>
      </c>
      <c r="E42" s="89">
        <v>100000000</v>
      </c>
      <c r="F42" s="87"/>
      <c r="G42" s="85">
        <f>G43</f>
        <v>626304</v>
      </c>
      <c r="H42" s="85">
        <f>H43</f>
        <v>529053</v>
      </c>
      <c r="I42" s="85">
        <f>I43</f>
        <v>529053</v>
      </c>
    </row>
    <row r="43" spans="1:9" ht="30.75" customHeight="1">
      <c r="A43" s="87">
        <v>32</v>
      </c>
      <c r="B43" s="90" t="s">
        <v>190</v>
      </c>
      <c r="C43" s="87">
        <v>805</v>
      </c>
      <c r="D43" s="88" t="s">
        <v>197</v>
      </c>
      <c r="E43" s="89">
        <v>110000000</v>
      </c>
      <c r="F43" s="87"/>
      <c r="G43" s="85">
        <f>G46+G49+G44</f>
        <v>626304</v>
      </c>
      <c r="H43" s="85">
        <f>H46+H49</f>
        <v>529053</v>
      </c>
      <c r="I43" s="85">
        <f>I46+I49</f>
        <v>529053</v>
      </c>
    </row>
    <row r="44" spans="1:9" ht="84.75" customHeight="1">
      <c r="A44" s="87">
        <v>33</v>
      </c>
      <c r="B44" s="90" t="str">
        <f>B24</f>
        <v>Расходы на  региональные выплаты и выплаты,обеспечивающие уровень заработной платы работников бюджетной сферы не ниже размера минимальной заработной платы за счет средств краевого бюджета</v>
      </c>
      <c r="C44" s="87">
        <v>805</v>
      </c>
      <c r="D44" s="88" t="s">
        <v>197</v>
      </c>
      <c r="E44" s="89">
        <v>110010210</v>
      </c>
      <c r="F44" s="87">
        <v>100</v>
      </c>
      <c r="G44" s="85">
        <v>72334</v>
      </c>
      <c r="H44" s="85">
        <v>0</v>
      </c>
      <c r="I44" s="85">
        <v>0</v>
      </c>
    </row>
    <row r="45" spans="1:9" ht="40.5" customHeight="1">
      <c r="A45" s="87">
        <v>34</v>
      </c>
      <c r="B45" s="90" t="str">
        <f>B48</f>
        <v>Расходы на выплату персоналу государственных (муниципальных) органов</v>
      </c>
      <c r="C45" s="87">
        <v>805</v>
      </c>
      <c r="D45" s="88" t="s">
        <v>197</v>
      </c>
      <c r="E45" s="89">
        <v>110010210</v>
      </c>
      <c r="F45" s="87">
        <v>120</v>
      </c>
      <c r="G45" s="85">
        <v>72334</v>
      </c>
      <c r="H45" s="85">
        <v>0</v>
      </c>
      <c r="I45" s="85">
        <v>0</v>
      </c>
    </row>
    <row r="46" spans="1:9" ht="92.25" customHeight="1">
      <c r="A46" s="87">
        <v>35</v>
      </c>
      <c r="B46" s="90" t="s">
        <v>134</v>
      </c>
      <c r="C46" s="87">
        <v>805</v>
      </c>
      <c r="D46" s="88" t="s">
        <v>197</v>
      </c>
      <c r="E46" s="89">
        <v>110081010</v>
      </c>
      <c r="F46" s="87"/>
      <c r="G46" s="85">
        <f aca="true" t="shared" si="6" ref="G46:I47">G47</f>
        <v>529053</v>
      </c>
      <c r="H46" s="85">
        <f t="shared" si="6"/>
        <v>529053</v>
      </c>
      <c r="I46" s="85">
        <f t="shared" si="6"/>
        <v>529053</v>
      </c>
    </row>
    <row r="47" spans="1:9" ht="87.75" customHeight="1">
      <c r="A47" s="87">
        <v>36</v>
      </c>
      <c r="B47" s="90" t="s">
        <v>64</v>
      </c>
      <c r="C47" s="87">
        <v>805</v>
      </c>
      <c r="D47" s="88" t="s">
        <v>197</v>
      </c>
      <c r="E47" s="89">
        <v>110081010</v>
      </c>
      <c r="F47" s="87">
        <v>100</v>
      </c>
      <c r="G47" s="85">
        <f t="shared" si="6"/>
        <v>529053</v>
      </c>
      <c r="H47" s="85">
        <f t="shared" si="6"/>
        <v>529053</v>
      </c>
      <c r="I47" s="85">
        <f t="shared" si="6"/>
        <v>529053</v>
      </c>
    </row>
    <row r="48" spans="1:9" ht="27.75" customHeight="1">
      <c r="A48" s="87">
        <v>37</v>
      </c>
      <c r="B48" s="90" t="s">
        <v>45</v>
      </c>
      <c r="C48" s="87">
        <v>805</v>
      </c>
      <c r="D48" s="88" t="s">
        <v>197</v>
      </c>
      <c r="E48" s="89">
        <v>110081010</v>
      </c>
      <c r="F48" s="87">
        <v>120</v>
      </c>
      <c r="G48" s="85">
        <v>529053</v>
      </c>
      <c r="H48" s="85">
        <v>529053</v>
      </c>
      <c r="I48" s="85">
        <f>H48</f>
        <v>529053</v>
      </c>
    </row>
    <row r="49" spans="1:9" ht="92.25" customHeight="1">
      <c r="A49" s="87">
        <v>38</v>
      </c>
      <c r="B49" s="90" t="s">
        <v>135</v>
      </c>
      <c r="C49" s="87">
        <v>805</v>
      </c>
      <c r="D49" s="88" t="s">
        <v>197</v>
      </c>
      <c r="E49" s="89">
        <v>110081060</v>
      </c>
      <c r="F49" s="87"/>
      <c r="G49" s="85">
        <f aca="true" t="shared" si="7" ref="G49:I50">G50</f>
        <v>24917</v>
      </c>
      <c r="H49" s="85">
        <f t="shared" si="7"/>
        <v>0</v>
      </c>
      <c r="I49" s="85">
        <f t="shared" si="7"/>
        <v>0</v>
      </c>
    </row>
    <row r="50" spans="1:9" ht="66.75" customHeight="1">
      <c r="A50" s="87">
        <v>39</v>
      </c>
      <c r="B50" s="90" t="s">
        <v>64</v>
      </c>
      <c r="C50" s="87">
        <v>805</v>
      </c>
      <c r="D50" s="88" t="s">
        <v>197</v>
      </c>
      <c r="E50" s="89">
        <v>110081060</v>
      </c>
      <c r="F50" s="87">
        <v>100</v>
      </c>
      <c r="G50" s="85">
        <f t="shared" si="7"/>
        <v>24917</v>
      </c>
      <c r="H50" s="85">
        <v>0</v>
      </c>
      <c r="I50" s="85">
        <v>0</v>
      </c>
    </row>
    <row r="51" spans="1:9" ht="26.25" customHeight="1">
      <c r="A51" s="87">
        <v>40</v>
      </c>
      <c r="B51" s="90" t="s">
        <v>45</v>
      </c>
      <c r="C51" s="87">
        <v>805</v>
      </c>
      <c r="D51" s="88" t="s">
        <v>197</v>
      </c>
      <c r="E51" s="89">
        <v>110081060</v>
      </c>
      <c r="F51" s="87">
        <v>120</v>
      </c>
      <c r="G51" s="85">
        <v>24917</v>
      </c>
      <c r="H51" s="85">
        <v>0</v>
      </c>
      <c r="I51" s="85">
        <v>0</v>
      </c>
    </row>
    <row r="52" spans="1:9" ht="15.75" customHeight="1">
      <c r="A52" s="87">
        <v>41</v>
      </c>
      <c r="B52" s="90" t="s">
        <v>199</v>
      </c>
      <c r="C52" s="87">
        <v>805</v>
      </c>
      <c r="D52" s="88" t="s">
        <v>201</v>
      </c>
      <c r="E52" s="89"/>
      <c r="F52" s="88"/>
      <c r="G52" s="85">
        <f>G53</f>
        <v>98484.9</v>
      </c>
      <c r="H52" s="85">
        <f aca="true" t="shared" si="8" ref="G52:I55">H53</f>
        <v>98487.9</v>
      </c>
      <c r="I52" s="85">
        <f t="shared" si="8"/>
        <v>99684.3</v>
      </c>
    </row>
    <row r="53" spans="1:9" ht="30.75" customHeight="1">
      <c r="A53" s="87">
        <v>42</v>
      </c>
      <c r="B53" s="90" t="s">
        <v>200</v>
      </c>
      <c r="C53" s="87">
        <v>805</v>
      </c>
      <c r="D53" s="88" t="s">
        <v>202</v>
      </c>
      <c r="E53" s="89"/>
      <c r="F53" s="88"/>
      <c r="G53" s="85">
        <f t="shared" si="8"/>
        <v>98484.9</v>
      </c>
      <c r="H53" s="85">
        <f t="shared" si="8"/>
        <v>98487.9</v>
      </c>
      <c r="I53" s="85">
        <f t="shared" si="8"/>
        <v>99684.3</v>
      </c>
    </row>
    <row r="54" spans="1:9" ht="28.5" customHeight="1">
      <c r="A54" s="87">
        <v>43</v>
      </c>
      <c r="B54" s="90" t="s">
        <v>46</v>
      </c>
      <c r="C54" s="87">
        <v>805</v>
      </c>
      <c r="D54" s="88" t="s">
        <v>202</v>
      </c>
      <c r="E54" s="89">
        <v>8100000000</v>
      </c>
      <c r="F54" s="88"/>
      <c r="G54" s="85">
        <f t="shared" si="8"/>
        <v>98484.9</v>
      </c>
      <c r="H54" s="85">
        <f t="shared" si="8"/>
        <v>98487.9</v>
      </c>
      <c r="I54" s="85">
        <f t="shared" si="8"/>
        <v>99684.3</v>
      </c>
    </row>
    <row r="55" spans="1:9" ht="27.75" customHeight="1">
      <c r="A55" s="87">
        <v>44</v>
      </c>
      <c r="B55" s="90" t="s">
        <v>50</v>
      </c>
      <c r="C55" s="87">
        <v>805</v>
      </c>
      <c r="D55" s="88" t="s">
        <v>202</v>
      </c>
      <c r="E55" s="89">
        <v>8110000000</v>
      </c>
      <c r="F55" s="88"/>
      <c r="G55" s="85">
        <f>G56</f>
        <v>98484.9</v>
      </c>
      <c r="H55" s="85">
        <f t="shared" si="8"/>
        <v>98487.9</v>
      </c>
      <c r="I55" s="85">
        <f t="shared" si="8"/>
        <v>99684.3</v>
      </c>
    </row>
    <row r="56" spans="1:9" ht="89.25">
      <c r="A56" s="87">
        <v>45</v>
      </c>
      <c r="B56" s="90" t="s">
        <v>31</v>
      </c>
      <c r="C56" s="87">
        <v>805</v>
      </c>
      <c r="D56" s="88" t="s">
        <v>202</v>
      </c>
      <c r="E56" s="89">
        <v>8110051180</v>
      </c>
      <c r="F56" s="88"/>
      <c r="G56" s="85">
        <f>G57+G59</f>
        <v>98484.9</v>
      </c>
      <c r="H56" s="85">
        <f>H57+H59</f>
        <v>98487.9</v>
      </c>
      <c r="I56" s="85">
        <f>I57+I59</f>
        <v>99684.3</v>
      </c>
    </row>
    <row r="57" spans="1:9" ht="91.5" customHeight="1">
      <c r="A57" s="87">
        <v>46</v>
      </c>
      <c r="B57" s="90" t="s">
        <v>64</v>
      </c>
      <c r="C57" s="87">
        <v>805</v>
      </c>
      <c r="D57" s="88" t="s">
        <v>202</v>
      </c>
      <c r="E57" s="89">
        <v>8110051180</v>
      </c>
      <c r="F57" s="88" t="s">
        <v>118</v>
      </c>
      <c r="G57" s="85">
        <f>G58</f>
        <v>72463</v>
      </c>
      <c r="H57" s="85">
        <f>H58</f>
        <v>72463</v>
      </c>
      <c r="I57" s="85">
        <v>72463</v>
      </c>
    </row>
    <row r="58" spans="1:9" ht="28.5" customHeight="1">
      <c r="A58" s="87">
        <v>47</v>
      </c>
      <c r="B58" s="90" t="s">
        <v>45</v>
      </c>
      <c r="C58" s="87">
        <v>805</v>
      </c>
      <c r="D58" s="88" t="s">
        <v>202</v>
      </c>
      <c r="E58" s="89">
        <v>8110051180</v>
      </c>
      <c r="F58" s="88" t="s">
        <v>61</v>
      </c>
      <c r="G58" s="85">
        <v>72463</v>
      </c>
      <c r="H58" s="85">
        <v>72463</v>
      </c>
      <c r="I58" s="85">
        <v>72463</v>
      </c>
    </row>
    <row r="59" spans="1:9" ht="29.25" customHeight="1">
      <c r="A59" s="87">
        <v>48</v>
      </c>
      <c r="B59" s="90" t="s">
        <v>62</v>
      </c>
      <c r="C59" s="87">
        <v>805</v>
      </c>
      <c r="D59" s="88" t="s">
        <v>202</v>
      </c>
      <c r="E59" s="89">
        <v>8110051180</v>
      </c>
      <c r="F59" s="88" t="s">
        <v>63</v>
      </c>
      <c r="G59" s="85">
        <f>G60</f>
        <v>26021.9</v>
      </c>
      <c r="H59" s="85">
        <f>H60</f>
        <v>26024.9</v>
      </c>
      <c r="I59" s="85">
        <v>27221.3</v>
      </c>
    </row>
    <row r="60" spans="1:9" ht="45.75" customHeight="1">
      <c r="A60" s="87">
        <v>49</v>
      </c>
      <c r="B60" s="90" t="s">
        <v>65</v>
      </c>
      <c r="C60" s="87">
        <v>805</v>
      </c>
      <c r="D60" s="88" t="s">
        <v>202</v>
      </c>
      <c r="E60" s="89">
        <v>8110051180</v>
      </c>
      <c r="F60" s="88" t="s">
        <v>66</v>
      </c>
      <c r="G60" s="85">
        <v>26021.9</v>
      </c>
      <c r="H60" s="85">
        <v>26024.9</v>
      </c>
      <c r="I60" s="85">
        <v>27221.3</v>
      </c>
    </row>
    <row r="61" spans="1:9" ht="27.75" customHeight="1">
      <c r="A61" s="87">
        <v>50</v>
      </c>
      <c r="B61" s="90" t="s">
        <v>203</v>
      </c>
      <c r="C61" s="87">
        <v>805</v>
      </c>
      <c r="D61" s="88" t="s">
        <v>1</v>
      </c>
      <c r="E61" s="89"/>
      <c r="F61" s="88"/>
      <c r="G61" s="85">
        <f aca="true" t="shared" si="9" ref="G61:I63">G62</f>
        <v>96848</v>
      </c>
      <c r="H61" s="85">
        <f t="shared" si="9"/>
        <v>51000</v>
      </c>
      <c r="I61" s="85">
        <f t="shared" si="9"/>
        <v>0</v>
      </c>
    </row>
    <row r="62" spans="1:9" ht="27.75" customHeight="1">
      <c r="A62" s="87">
        <v>51</v>
      </c>
      <c r="B62" s="90" t="s">
        <v>291</v>
      </c>
      <c r="C62" s="87"/>
      <c r="D62" s="88"/>
      <c r="E62" s="89"/>
      <c r="F62" s="88"/>
      <c r="G62" s="85">
        <f t="shared" si="9"/>
        <v>96848</v>
      </c>
      <c r="H62" s="85">
        <f t="shared" si="9"/>
        <v>51000</v>
      </c>
      <c r="I62" s="85">
        <f t="shared" si="9"/>
        <v>0</v>
      </c>
    </row>
    <row r="63" spans="1:9" ht="55.5" customHeight="1">
      <c r="A63" s="87">
        <v>52</v>
      </c>
      <c r="B63" s="90" t="s">
        <v>137</v>
      </c>
      <c r="C63" s="87">
        <v>805</v>
      </c>
      <c r="D63" s="88" t="s">
        <v>290</v>
      </c>
      <c r="E63" s="89">
        <v>100000000</v>
      </c>
      <c r="F63" s="88"/>
      <c r="G63" s="85">
        <f t="shared" si="9"/>
        <v>96848</v>
      </c>
      <c r="H63" s="85">
        <f t="shared" si="9"/>
        <v>51000</v>
      </c>
      <c r="I63" s="85">
        <f t="shared" si="9"/>
        <v>0</v>
      </c>
    </row>
    <row r="64" spans="1:9" ht="36" customHeight="1">
      <c r="A64" s="87">
        <v>53</v>
      </c>
      <c r="B64" s="90" t="s">
        <v>292</v>
      </c>
      <c r="C64" s="87">
        <v>805</v>
      </c>
      <c r="D64" s="88" t="s">
        <v>290</v>
      </c>
      <c r="E64" s="89">
        <v>1300000000</v>
      </c>
      <c r="F64" s="88"/>
      <c r="G64" s="85">
        <f>G65+G68+G71</f>
        <v>96848</v>
      </c>
      <c r="H64" s="85">
        <f>H65+H68+H71</f>
        <v>51000</v>
      </c>
      <c r="I64" s="85">
        <f>I65+I68+I71</f>
        <v>0</v>
      </c>
    </row>
    <row r="65" spans="1:9" ht="122.25" customHeight="1">
      <c r="A65" s="87">
        <v>54</v>
      </c>
      <c r="B65" s="133" t="s">
        <v>131</v>
      </c>
      <c r="C65" s="87">
        <v>805</v>
      </c>
      <c r="D65" s="88" t="s">
        <v>290</v>
      </c>
      <c r="E65" s="89">
        <v>130074120</v>
      </c>
      <c r="F65" s="88"/>
      <c r="G65" s="85">
        <v>45188</v>
      </c>
      <c r="H65" s="85">
        <v>0</v>
      </c>
      <c r="I65" s="85">
        <v>0</v>
      </c>
    </row>
    <row r="66" spans="1:9" ht="40.5" customHeight="1">
      <c r="A66" s="87">
        <v>55</v>
      </c>
      <c r="B66" s="134" t="s">
        <v>62</v>
      </c>
      <c r="C66" s="87">
        <v>805</v>
      </c>
      <c r="D66" s="88" t="s">
        <v>290</v>
      </c>
      <c r="E66" s="89">
        <f>E65</f>
        <v>130074120</v>
      </c>
      <c r="F66" s="88" t="s">
        <v>63</v>
      </c>
      <c r="G66" s="85">
        <v>45188</v>
      </c>
      <c r="H66" s="85">
        <v>0</v>
      </c>
      <c r="I66" s="85">
        <v>0</v>
      </c>
    </row>
    <row r="67" spans="1:9" ht="40.5" customHeight="1">
      <c r="A67" s="87">
        <v>56</v>
      </c>
      <c r="B67" s="134" t="s">
        <v>65</v>
      </c>
      <c r="C67" s="87">
        <v>805</v>
      </c>
      <c r="D67" s="88" t="s">
        <v>290</v>
      </c>
      <c r="E67" s="89">
        <v>130074120</v>
      </c>
      <c r="F67" s="88" t="s">
        <v>66</v>
      </c>
      <c r="G67" s="85">
        <v>45188</v>
      </c>
      <c r="H67" s="85">
        <v>0</v>
      </c>
      <c r="I67" s="85">
        <v>0</v>
      </c>
    </row>
    <row r="68" spans="1:9" ht="128.25" customHeight="1">
      <c r="A68" s="87">
        <v>57</v>
      </c>
      <c r="B68" s="134" t="s">
        <v>293</v>
      </c>
      <c r="C68" s="87">
        <v>805</v>
      </c>
      <c r="D68" s="88" t="s">
        <v>290</v>
      </c>
      <c r="E68" s="89" t="s">
        <v>294</v>
      </c>
      <c r="F68" s="88"/>
      <c r="G68" s="85">
        <f aca="true" t="shared" si="10" ref="G68:I69">G69</f>
        <v>2259</v>
      </c>
      <c r="H68" s="85">
        <f t="shared" si="10"/>
        <v>0</v>
      </c>
      <c r="I68" s="85">
        <f t="shared" si="10"/>
        <v>0</v>
      </c>
    </row>
    <row r="69" spans="1:9" ht="40.5" customHeight="1">
      <c r="A69" s="87">
        <v>58</v>
      </c>
      <c r="B69" s="134" t="str">
        <f>B66</f>
        <v>Закупки товаров, работ и услуг для государственных (муниципальных) нужд</v>
      </c>
      <c r="C69" s="87">
        <v>805</v>
      </c>
      <c r="D69" s="88" t="s">
        <v>290</v>
      </c>
      <c r="E69" s="89" t="str">
        <f>E68</f>
        <v>01300S4120</v>
      </c>
      <c r="F69" s="88" t="s">
        <v>63</v>
      </c>
      <c r="G69" s="85">
        <f t="shared" si="10"/>
        <v>2259</v>
      </c>
      <c r="H69" s="85">
        <f t="shared" si="10"/>
        <v>0</v>
      </c>
      <c r="I69" s="85">
        <f t="shared" si="10"/>
        <v>0</v>
      </c>
    </row>
    <row r="70" spans="1:9" ht="40.5" customHeight="1">
      <c r="A70" s="87">
        <v>59</v>
      </c>
      <c r="B70" s="134" t="str">
        <f>B67</f>
        <v>Иные закупки товаров, работ и услуг для обеспечения государственных (муниципальных) нужд</v>
      </c>
      <c r="C70" s="87">
        <v>805</v>
      </c>
      <c r="D70" s="88" t="s">
        <v>290</v>
      </c>
      <c r="E70" s="89" t="str">
        <f>E69</f>
        <v>01300S4120</v>
      </c>
      <c r="F70" s="88" t="s">
        <v>66</v>
      </c>
      <c r="G70" s="85">
        <v>2259</v>
      </c>
      <c r="H70" s="85">
        <v>0</v>
      </c>
      <c r="I70" s="85">
        <v>0</v>
      </c>
    </row>
    <row r="71" spans="1:9" ht="55.5" customHeight="1">
      <c r="A71" s="87">
        <v>60</v>
      </c>
      <c r="B71" s="90" t="s">
        <v>137</v>
      </c>
      <c r="C71" s="87">
        <v>805</v>
      </c>
      <c r="D71" s="88" t="s">
        <v>2</v>
      </c>
      <c r="E71" s="89">
        <v>100000000</v>
      </c>
      <c r="F71" s="88"/>
      <c r="G71" s="85">
        <f>G72</f>
        <v>49401</v>
      </c>
      <c r="H71" s="85">
        <f>H72</f>
        <v>51000</v>
      </c>
      <c r="I71" s="85">
        <f>I72</f>
        <v>0</v>
      </c>
    </row>
    <row r="72" spans="1:9" ht="40.5" customHeight="1">
      <c r="A72" s="87">
        <v>61</v>
      </c>
      <c r="B72" s="90" t="s">
        <v>53</v>
      </c>
      <c r="C72" s="87">
        <v>805</v>
      </c>
      <c r="D72" s="88" t="s">
        <v>2</v>
      </c>
      <c r="E72" s="89">
        <v>130000000</v>
      </c>
      <c r="F72" s="88"/>
      <c r="G72" s="85">
        <f aca="true" t="shared" si="11" ref="G72:I74">G73</f>
        <v>49401</v>
      </c>
      <c r="H72" s="85">
        <f t="shared" si="11"/>
        <v>51000</v>
      </c>
      <c r="I72" s="85">
        <f t="shared" si="11"/>
        <v>0</v>
      </c>
    </row>
    <row r="73" spans="1:9" ht="113.25" customHeight="1">
      <c r="A73" s="87">
        <v>62</v>
      </c>
      <c r="B73" s="90" t="s">
        <v>131</v>
      </c>
      <c r="C73" s="87">
        <v>805</v>
      </c>
      <c r="D73" s="88" t="s">
        <v>2</v>
      </c>
      <c r="E73" s="89">
        <v>130082020</v>
      </c>
      <c r="F73" s="88"/>
      <c r="G73" s="85">
        <f t="shared" si="11"/>
        <v>49401</v>
      </c>
      <c r="H73" s="85">
        <f t="shared" si="11"/>
        <v>51000</v>
      </c>
      <c r="I73" s="85">
        <f t="shared" si="11"/>
        <v>0</v>
      </c>
    </row>
    <row r="74" spans="1:9" ht="27.75" customHeight="1">
      <c r="A74" s="87">
        <v>63</v>
      </c>
      <c r="B74" s="90" t="s">
        <v>62</v>
      </c>
      <c r="C74" s="87">
        <v>805</v>
      </c>
      <c r="D74" s="88" t="s">
        <v>2</v>
      </c>
      <c r="E74" s="89">
        <v>130082020</v>
      </c>
      <c r="F74" s="88" t="s">
        <v>63</v>
      </c>
      <c r="G74" s="85">
        <f t="shared" si="11"/>
        <v>49401</v>
      </c>
      <c r="H74" s="85">
        <f t="shared" si="11"/>
        <v>51000</v>
      </c>
      <c r="I74" s="85">
        <f t="shared" si="11"/>
        <v>0</v>
      </c>
    </row>
    <row r="75" spans="1:9" ht="39.75" customHeight="1">
      <c r="A75" s="87">
        <v>64</v>
      </c>
      <c r="B75" s="90" t="s">
        <v>65</v>
      </c>
      <c r="C75" s="87">
        <v>805</v>
      </c>
      <c r="D75" s="88" t="s">
        <v>2</v>
      </c>
      <c r="E75" s="89">
        <v>130082020</v>
      </c>
      <c r="F75" s="88" t="s">
        <v>66</v>
      </c>
      <c r="G75" s="85">
        <v>49401</v>
      </c>
      <c r="H75" s="85">
        <v>51000</v>
      </c>
      <c r="I75" s="85">
        <v>0</v>
      </c>
    </row>
    <row r="76" spans="1:9" ht="13.5" customHeight="1">
      <c r="A76" s="87">
        <v>65</v>
      </c>
      <c r="B76" s="90" t="s">
        <v>67</v>
      </c>
      <c r="C76" s="87">
        <v>805</v>
      </c>
      <c r="D76" s="88" t="s">
        <v>69</v>
      </c>
      <c r="E76" s="89"/>
      <c r="F76" s="88"/>
      <c r="G76" s="85">
        <f aca="true" t="shared" si="12" ref="G76:I78">G77</f>
        <v>356069.07</v>
      </c>
      <c r="H76" s="85">
        <f t="shared" si="12"/>
        <v>360776</v>
      </c>
      <c r="I76" s="85">
        <f t="shared" si="12"/>
        <v>388893</v>
      </c>
    </row>
    <row r="77" spans="1:9" ht="15" customHeight="1">
      <c r="A77" s="87">
        <v>66</v>
      </c>
      <c r="B77" s="90" t="s">
        <v>54</v>
      </c>
      <c r="C77" s="87">
        <v>805</v>
      </c>
      <c r="D77" s="88" t="s">
        <v>70</v>
      </c>
      <c r="E77" s="89"/>
      <c r="F77" s="88"/>
      <c r="G77" s="85">
        <f t="shared" si="12"/>
        <v>356069.07</v>
      </c>
      <c r="H77" s="85">
        <f t="shared" si="12"/>
        <v>360776</v>
      </c>
      <c r="I77" s="85">
        <f t="shared" si="12"/>
        <v>388893</v>
      </c>
    </row>
    <row r="78" spans="1:9" ht="56.25" customHeight="1">
      <c r="A78" s="87">
        <v>67</v>
      </c>
      <c r="B78" s="90" t="s">
        <v>137</v>
      </c>
      <c r="C78" s="87">
        <v>805</v>
      </c>
      <c r="D78" s="88" t="s">
        <v>70</v>
      </c>
      <c r="E78" s="89">
        <v>100000000</v>
      </c>
      <c r="F78" s="88"/>
      <c r="G78" s="85">
        <f t="shared" si="12"/>
        <v>356069.07</v>
      </c>
      <c r="H78" s="85">
        <f t="shared" si="12"/>
        <v>360776</v>
      </c>
      <c r="I78" s="85">
        <f t="shared" si="12"/>
        <v>388893</v>
      </c>
    </row>
    <row r="79" spans="1:9" ht="52.5" customHeight="1">
      <c r="A79" s="87">
        <v>68</v>
      </c>
      <c r="B79" s="90" t="s">
        <v>252</v>
      </c>
      <c r="C79" s="87">
        <v>805</v>
      </c>
      <c r="D79" s="88" t="s">
        <v>70</v>
      </c>
      <c r="E79" s="89">
        <v>120000000</v>
      </c>
      <c r="F79" s="88"/>
      <c r="G79" s="85">
        <f>G92+G95+G80+G83+G86+G89</f>
        <v>356069.07</v>
      </c>
      <c r="H79" s="85">
        <f>H92+H95+H80+H83+H86+H89</f>
        <v>360776</v>
      </c>
      <c r="I79" s="85">
        <f>I92+I95+I80+I83+I86+I89</f>
        <v>388893</v>
      </c>
    </row>
    <row r="80" spans="1:9" ht="135.75" customHeight="1" hidden="1">
      <c r="A80" s="87">
        <v>57</v>
      </c>
      <c r="B80" s="109" t="s">
        <v>228</v>
      </c>
      <c r="C80" s="87">
        <v>805</v>
      </c>
      <c r="D80" s="88" t="s">
        <v>70</v>
      </c>
      <c r="E80" s="89">
        <v>120075080</v>
      </c>
      <c r="F80" s="88" t="s">
        <v>229</v>
      </c>
      <c r="G80" s="85">
        <f aca="true" t="shared" si="13" ref="G80:I81">G81</f>
        <v>0</v>
      </c>
      <c r="H80" s="85">
        <f t="shared" si="13"/>
        <v>0</v>
      </c>
      <c r="I80" s="85">
        <f t="shared" si="13"/>
        <v>0</v>
      </c>
    </row>
    <row r="81" spans="1:9" ht="33" customHeight="1" hidden="1">
      <c r="A81" s="87">
        <v>58</v>
      </c>
      <c r="B81" s="110" t="s">
        <v>230</v>
      </c>
      <c r="C81" s="87">
        <v>805</v>
      </c>
      <c r="D81" s="88" t="s">
        <v>70</v>
      </c>
      <c r="E81" s="89">
        <v>120075080</v>
      </c>
      <c r="F81" s="88" t="s">
        <v>63</v>
      </c>
      <c r="G81" s="85">
        <f t="shared" si="13"/>
        <v>0</v>
      </c>
      <c r="H81" s="85">
        <f t="shared" si="13"/>
        <v>0</v>
      </c>
      <c r="I81" s="85">
        <f t="shared" si="13"/>
        <v>0</v>
      </c>
    </row>
    <row r="82" spans="1:9" ht="33.75" customHeight="1" hidden="1">
      <c r="A82" s="87">
        <v>59</v>
      </c>
      <c r="B82" s="106" t="s">
        <v>65</v>
      </c>
      <c r="C82" s="87">
        <v>805</v>
      </c>
      <c r="D82" s="88" t="s">
        <v>70</v>
      </c>
      <c r="E82" s="89">
        <v>120075080</v>
      </c>
      <c r="F82" s="88" t="s">
        <v>66</v>
      </c>
      <c r="G82" s="85">
        <v>0</v>
      </c>
      <c r="H82" s="85">
        <v>0</v>
      </c>
      <c r="I82" s="85">
        <v>0</v>
      </c>
    </row>
    <row r="83" spans="1:9" ht="159.75" customHeight="1" hidden="1">
      <c r="A83" s="87">
        <v>60</v>
      </c>
      <c r="B83" s="109" t="s">
        <v>231</v>
      </c>
      <c r="C83" s="87">
        <v>805</v>
      </c>
      <c r="D83" s="88" t="s">
        <v>70</v>
      </c>
      <c r="E83" s="89" t="s">
        <v>232</v>
      </c>
      <c r="F83" s="88" t="s">
        <v>229</v>
      </c>
      <c r="G83" s="85">
        <f aca="true" t="shared" si="14" ref="G83:I84">G84</f>
        <v>0</v>
      </c>
      <c r="H83" s="85">
        <f t="shared" si="14"/>
        <v>0</v>
      </c>
      <c r="I83" s="85">
        <f t="shared" si="14"/>
        <v>0</v>
      </c>
    </row>
    <row r="84" spans="1:9" ht="36" customHeight="1" hidden="1">
      <c r="A84" s="87">
        <v>61</v>
      </c>
      <c r="B84" s="110" t="s">
        <v>230</v>
      </c>
      <c r="C84" s="87">
        <v>805</v>
      </c>
      <c r="D84" s="88" t="s">
        <v>70</v>
      </c>
      <c r="E84" s="89" t="s">
        <v>232</v>
      </c>
      <c r="F84" s="88" t="s">
        <v>63</v>
      </c>
      <c r="G84" s="85">
        <f t="shared" si="14"/>
        <v>0</v>
      </c>
      <c r="H84" s="85">
        <f t="shared" si="14"/>
        <v>0</v>
      </c>
      <c r="I84" s="85">
        <f t="shared" si="14"/>
        <v>0</v>
      </c>
    </row>
    <row r="85" spans="1:9" ht="36.75" customHeight="1" hidden="1">
      <c r="A85" s="87">
        <v>62</v>
      </c>
      <c r="B85" s="106" t="s">
        <v>65</v>
      </c>
      <c r="C85" s="87">
        <v>805</v>
      </c>
      <c r="D85" s="88" t="s">
        <v>70</v>
      </c>
      <c r="E85" s="89" t="s">
        <v>232</v>
      </c>
      <c r="F85" s="88" t="s">
        <v>66</v>
      </c>
      <c r="G85" s="85">
        <v>0</v>
      </c>
      <c r="H85" s="85">
        <v>0</v>
      </c>
      <c r="I85" s="85">
        <v>0</v>
      </c>
    </row>
    <row r="86" spans="1:9" ht="153" customHeight="1">
      <c r="A86" s="87">
        <v>69</v>
      </c>
      <c r="B86" s="90" t="s">
        <v>295</v>
      </c>
      <c r="C86" s="87">
        <v>805</v>
      </c>
      <c r="D86" s="88" t="s">
        <v>70</v>
      </c>
      <c r="E86" s="89">
        <v>120075080</v>
      </c>
      <c r="F86" s="88"/>
      <c r="G86" s="85">
        <v>210200</v>
      </c>
      <c r="H86" s="85">
        <v>218376</v>
      </c>
      <c r="I86" s="85">
        <v>226893</v>
      </c>
    </row>
    <row r="87" spans="1:9" ht="36" customHeight="1">
      <c r="A87" s="87">
        <v>70</v>
      </c>
      <c r="B87" s="90" t="str">
        <f>B93</f>
        <v>Закупки товаров, работ и услуг для государственных (муниципальных) нужд</v>
      </c>
      <c r="C87" s="87">
        <v>805</v>
      </c>
      <c r="D87" s="88" t="s">
        <v>70</v>
      </c>
      <c r="E87" s="89">
        <v>120075080</v>
      </c>
      <c r="F87" s="88" t="s">
        <v>63</v>
      </c>
      <c r="G87" s="85">
        <f>G88</f>
        <v>210200</v>
      </c>
      <c r="H87" s="85">
        <f>H88</f>
        <v>218376</v>
      </c>
      <c r="I87" s="85">
        <f>I88</f>
        <v>226893</v>
      </c>
    </row>
    <row r="88" spans="1:9" ht="55.5" customHeight="1">
      <c r="A88" s="87">
        <v>71</v>
      </c>
      <c r="B88" s="90" t="str">
        <f>B94</f>
        <v>Иные закупки товаров, работ и услуг для обеспечения государственных (муниципальных) нужд</v>
      </c>
      <c r="C88" s="87">
        <v>805</v>
      </c>
      <c r="D88" s="88" t="s">
        <v>70</v>
      </c>
      <c r="E88" s="89">
        <v>120075080</v>
      </c>
      <c r="F88" s="88" t="s">
        <v>66</v>
      </c>
      <c r="G88" s="85">
        <v>210200</v>
      </c>
      <c r="H88" s="85">
        <v>218376</v>
      </c>
      <c r="I88" s="85">
        <v>226893</v>
      </c>
    </row>
    <row r="89" spans="1:9" ht="153" customHeight="1">
      <c r="A89" s="87">
        <v>72</v>
      </c>
      <c r="B89" s="90" t="s">
        <v>295</v>
      </c>
      <c r="C89" s="87">
        <v>805</v>
      </c>
      <c r="D89" s="88" t="s">
        <v>70</v>
      </c>
      <c r="E89" s="89" t="s">
        <v>296</v>
      </c>
      <c r="F89" s="88"/>
      <c r="G89" s="85">
        <v>2523</v>
      </c>
      <c r="H89" s="85">
        <v>0</v>
      </c>
      <c r="I89" s="85">
        <v>0</v>
      </c>
    </row>
    <row r="90" spans="1:9" ht="37.5" customHeight="1">
      <c r="A90" s="87">
        <v>73</v>
      </c>
      <c r="B90" s="90" t="str">
        <f>B87</f>
        <v>Закупки товаров, работ и услуг для государственных (муниципальных) нужд</v>
      </c>
      <c r="C90" s="87">
        <v>805</v>
      </c>
      <c r="D90" s="88" t="s">
        <v>70</v>
      </c>
      <c r="E90" s="89" t="str">
        <f>E89</f>
        <v>1200S5080</v>
      </c>
      <c r="F90" s="88" t="s">
        <v>63</v>
      </c>
      <c r="G90" s="85">
        <f>G91</f>
        <v>2523</v>
      </c>
      <c r="H90" s="85">
        <f>H91</f>
        <v>0</v>
      </c>
      <c r="I90" s="85">
        <f>I91</f>
        <v>0</v>
      </c>
    </row>
    <row r="91" spans="1:9" ht="57" customHeight="1">
      <c r="A91" s="87">
        <v>74</v>
      </c>
      <c r="B91" s="90" t="str">
        <f>B94</f>
        <v>Иные закупки товаров, работ и услуг для обеспечения государственных (муниципальных) нужд</v>
      </c>
      <c r="C91" s="87">
        <v>805</v>
      </c>
      <c r="D91" s="88" t="s">
        <v>70</v>
      </c>
      <c r="E91" s="89" t="str">
        <f>E90</f>
        <v>1200S5080</v>
      </c>
      <c r="F91" s="88" t="s">
        <v>66</v>
      </c>
      <c r="G91" s="85">
        <v>2523</v>
      </c>
      <c r="H91" s="85">
        <v>0</v>
      </c>
      <c r="I91" s="85">
        <v>0</v>
      </c>
    </row>
    <row r="92" spans="1:9" ht="146.25" customHeight="1">
      <c r="A92" s="87">
        <v>75</v>
      </c>
      <c r="B92" s="90" t="s">
        <v>247</v>
      </c>
      <c r="C92" s="87">
        <v>805</v>
      </c>
      <c r="D92" s="88" t="s">
        <v>70</v>
      </c>
      <c r="E92" s="89">
        <v>120081090</v>
      </c>
      <c r="F92" s="88"/>
      <c r="G92" s="85">
        <f aca="true" t="shared" si="15" ref="G92:I96">G93</f>
        <v>143346.07</v>
      </c>
      <c r="H92" s="85">
        <f t="shared" si="15"/>
        <v>142400</v>
      </c>
      <c r="I92" s="85">
        <f t="shared" si="15"/>
        <v>162000</v>
      </c>
    </row>
    <row r="93" spans="1:9" ht="30.75" customHeight="1">
      <c r="A93" s="87">
        <v>76</v>
      </c>
      <c r="B93" s="90" t="s">
        <v>62</v>
      </c>
      <c r="C93" s="87">
        <v>805</v>
      </c>
      <c r="D93" s="88" t="s">
        <v>70</v>
      </c>
      <c r="E93" s="89">
        <v>120081090</v>
      </c>
      <c r="F93" s="88" t="s">
        <v>63</v>
      </c>
      <c r="G93" s="85">
        <f t="shared" si="15"/>
        <v>143346.07</v>
      </c>
      <c r="H93" s="85">
        <f t="shared" si="15"/>
        <v>142400</v>
      </c>
      <c r="I93" s="85">
        <f t="shared" si="15"/>
        <v>162000</v>
      </c>
    </row>
    <row r="94" spans="1:9" ht="39" customHeight="1">
      <c r="A94" s="87">
        <v>77</v>
      </c>
      <c r="B94" s="90" t="s">
        <v>65</v>
      </c>
      <c r="C94" s="87">
        <v>805</v>
      </c>
      <c r="D94" s="88" t="s">
        <v>70</v>
      </c>
      <c r="E94" s="89">
        <v>120081090</v>
      </c>
      <c r="F94" s="88" t="s">
        <v>66</v>
      </c>
      <c r="G94" s="85">
        <v>143346.07</v>
      </c>
      <c r="H94" s="85">
        <v>142400</v>
      </c>
      <c r="I94" s="85">
        <v>162000</v>
      </c>
    </row>
    <row r="95" spans="1:9" ht="140.25" customHeight="1">
      <c r="A95" s="87">
        <v>78</v>
      </c>
      <c r="B95" s="90" t="s">
        <v>97</v>
      </c>
      <c r="C95" s="87">
        <v>805</v>
      </c>
      <c r="D95" s="88" t="s">
        <v>70</v>
      </c>
      <c r="E95" s="89">
        <v>120082120</v>
      </c>
      <c r="F95" s="88"/>
      <c r="G95" s="85">
        <f t="shared" si="15"/>
        <v>0</v>
      </c>
      <c r="H95" s="85">
        <f t="shared" si="15"/>
        <v>0</v>
      </c>
      <c r="I95" s="85">
        <f t="shared" si="15"/>
        <v>0</v>
      </c>
    </row>
    <row r="96" spans="1:9" ht="26.25" customHeight="1">
      <c r="A96" s="87">
        <v>79</v>
      </c>
      <c r="B96" s="90" t="s">
        <v>62</v>
      </c>
      <c r="C96" s="87">
        <v>805</v>
      </c>
      <c r="D96" s="88" t="s">
        <v>70</v>
      </c>
      <c r="E96" s="89">
        <f>E95</f>
        <v>120082120</v>
      </c>
      <c r="F96" s="88" t="s">
        <v>63</v>
      </c>
      <c r="G96" s="85">
        <f t="shared" si="15"/>
        <v>0</v>
      </c>
      <c r="H96" s="85">
        <f t="shared" si="15"/>
        <v>0</v>
      </c>
      <c r="I96" s="85">
        <f t="shared" si="15"/>
        <v>0</v>
      </c>
    </row>
    <row r="97" spans="1:9" ht="39" customHeight="1">
      <c r="A97" s="87">
        <v>80</v>
      </c>
      <c r="B97" s="90" t="s">
        <v>65</v>
      </c>
      <c r="C97" s="87">
        <v>805</v>
      </c>
      <c r="D97" s="88" t="s">
        <v>70</v>
      </c>
      <c r="E97" s="89">
        <f>E96</f>
        <v>120082120</v>
      </c>
      <c r="F97" s="88" t="s">
        <v>66</v>
      </c>
      <c r="G97" s="85">
        <v>0</v>
      </c>
      <c r="H97" s="85">
        <v>0</v>
      </c>
      <c r="I97" s="85">
        <v>0</v>
      </c>
    </row>
    <row r="98" spans="1:9" ht="17.25" customHeight="1">
      <c r="A98" s="87">
        <v>81</v>
      </c>
      <c r="B98" s="90" t="s">
        <v>3</v>
      </c>
      <c r="C98" s="87">
        <v>805</v>
      </c>
      <c r="D98" s="88" t="s">
        <v>10</v>
      </c>
      <c r="E98" s="89"/>
      <c r="F98" s="87"/>
      <c r="G98" s="85">
        <f aca="true" t="shared" si="16" ref="G98:I99">G99</f>
        <v>1024983.98</v>
      </c>
      <c r="H98" s="85">
        <f t="shared" si="16"/>
        <v>1007894.5</v>
      </c>
      <c r="I98" s="85">
        <f t="shared" si="16"/>
        <v>345629.9</v>
      </c>
    </row>
    <row r="99" spans="1:9" ht="17.25" customHeight="1">
      <c r="A99" s="87">
        <v>82</v>
      </c>
      <c r="B99" s="90" t="s">
        <v>4</v>
      </c>
      <c r="C99" s="87">
        <v>805</v>
      </c>
      <c r="D99" s="88" t="s">
        <v>11</v>
      </c>
      <c r="E99" s="89"/>
      <c r="F99" s="87"/>
      <c r="G99" s="85">
        <f t="shared" si="16"/>
        <v>1024983.98</v>
      </c>
      <c r="H99" s="85">
        <f t="shared" si="16"/>
        <v>1007894.5</v>
      </c>
      <c r="I99" s="85">
        <f t="shared" si="16"/>
        <v>345629.9</v>
      </c>
    </row>
    <row r="100" spans="1:9" ht="54.75" customHeight="1">
      <c r="A100" s="87">
        <v>83</v>
      </c>
      <c r="B100" s="90" t="s">
        <v>137</v>
      </c>
      <c r="C100" s="87">
        <v>805</v>
      </c>
      <c r="D100" s="88" t="s">
        <v>11</v>
      </c>
      <c r="E100" s="89">
        <v>100000000</v>
      </c>
      <c r="F100" s="87"/>
      <c r="G100" s="85">
        <f>G101</f>
        <v>1024983.98</v>
      </c>
      <c r="H100" s="85">
        <f>H101</f>
        <v>1007894.5</v>
      </c>
      <c r="I100" s="85">
        <f>I101</f>
        <v>345629.9</v>
      </c>
    </row>
    <row r="101" spans="1:9" ht="29.25" customHeight="1">
      <c r="A101" s="87">
        <v>84</v>
      </c>
      <c r="B101" s="90" t="s">
        <v>138</v>
      </c>
      <c r="C101" s="87">
        <v>805</v>
      </c>
      <c r="D101" s="88" t="s">
        <v>11</v>
      </c>
      <c r="E101" s="89">
        <v>110000000</v>
      </c>
      <c r="F101" s="87"/>
      <c r="G101" s="85">
        <f>G104+G107+G110</f>
        <v>1024983.98</v>
      </c>
      <c r="H101" s="85">
        <f>H102+H105+H108</f>
        <v>1007894.5</v>
      </c>
      <c r="I101" s="85">
        <f>I102+I105+I108</f>
        <v>345629.9</v>
      </c>
    </row>
    <row r="102" spans="1:9" ht="92.25" customHeight="1">
      <c r="A102" s="87">
        <v>85</v>
      </c>
      <c r="B102" s="90" t="s">
        <v>136</v>
      </c>
      <c r="C102" s="87">
        <v>805</v>
      </c>
      <c r="D102" s="88" t="s">
        <v>11</v>
      </c>
      <c r="E102" s="89">
        <v>110081010</v>
      </c>
      <c r="F102" s="87"/>
      <c r="G102" s="85">
        <f aca="true" t="shared" si="17" ref="G102:I103">G103</f>
        <v>1018983.98</v>
      </c>
      <c r="H102" s="85">
        <f t="shared" si="17"/>
        <v>1007894.5</v>
      </c>
      <c r="I102" s="85">
        <f t="shared" si="17"/>
        <v>345629.9</v>
      </c>
    </row>
    <row r="103" spans="1:9" ht="29.25" customHeight="1">
      <c r="A103" s="87">
        <v>86</v>
      </c>
      <c r="B103" s="90" t="s">
        <v>62</v>
      </c>
      <c r="C103" s="87">
        <v>805</v>
      </c>
      <c r="D103" s="88" t="s">
        <v>11</v>
      </c>
      <c r="E103" s="89">
        <v>110081010</v>
      </c>
      <c r="F103" s="87">
        <v>200</v>
      </c>
      <c r="G103" s="85">
        <f t="shared" si="17"/>
        <v>1018983.98</v>
      </c>
      <c r="H103" s="85">
        <f t="shared" si="17"/>
        <v>1007894.5</v>
      </c>
      <c r="I103" s="85">
        <f t="shared" si="17"/>
        <v>345629.9</v>
      </c>
    </row>
    <row r="104" spans="1:9" ht="40.5" customHeight="1">
      <c r="A104" s="87">
        <v>87</v>
      </c>
      <c r="B104" s="90" t="s">
        <v>65</v>
      </c>
      <c r="C104" s="87">
        <v>805</v>
      </c>
      <c r="D104" s="88" t="s">
        <v>11</v>
      </c>
      <c r="E104" s="89">
        <v>110081010</v>
      </c>
      <c r="F104" s="87">
        <v>240</v>
      </c>
      <c r="G104" s="85">
        <v>1018983.98</v>
      </c>
      <c r="H104" s="85">
        <v>1007894.5</v>
      </c>
      <c r="I104" s="85">
        <v>345629.9</v>
      </c>
    </row>
    <row r="105" spans="1:9" ht="102.75" customHeight="1">
      <c r="A105" s="87">
        <v>88</v>
      </c>
      <c r="B105" s="90" t="s">
        <v>139</v>
      </c>
      <c r="C105" s="87">
        <v>805</v>
      </c>
      <c r="D105" s="88" t="s">
        <v>11</v>
      </c>
      <c r="E105" s="89">
        <v>110081040</v>
      </c>
      <c r="F105" s="87"/>
      <c r="G105" s="85">
        <f aca="true" t="shared" si="18" ref="G105:I106">G106</f>
        <v>6000</v>
      </c>
      <c r="H105" s="85">
        <f t="shared" si="18"/>
        <v>0</v>
      </c>
      <c r="I105" s="85">
        <f t="shared" si="18"/>
        <v>0</v>
      </c>
    </row>
    <row r="106" spans="1:9" ht="27.75" customHeight="1">
      <c r="A106" s="87">
        <v>89</v>
      </c>
      <c r="B106" s="90" t="s">
        <v>62</v>
      </c>
      <c r="C106" s="87">
        <v>805</v>
      </c>
      <c r="D106" s="88" t="s">
        <v>11</v>
      </c>
      <c r="E106" s="89">
        <v>110081040</v>
      </c>
      <c r="F106" s="87">
        <v>200</v>
      </c>
      <c r="G106" s="85">
        <f t="shared" si="18"/>
        <v>6000</v>
      </c>
      <c r="H106" s="85">
        <f t="shared" si="18"/>
        <v>0</v>
      </c>
      <c r="I106" s="85">
        <f t="shared" si="18"/>
        <v>0</v>
      </c>
    </row>
    <row r="107" spans="1:9" ht="42.75" customHeight="1">
      <c r="A107" s="87">
        <v>90</v>
      </c>
      <c r="B107" s="90" t="s">
        <v>65</v>
      </c>
      <c r="C107" s="87">
        <v>805</v>
      </c>
      <c r="D107" s="88" t="s">
        <v>11</v>
      </c>
      <c r="E107" s="89">
        <v>110081040</v>
      </c>
      <c r="F107" s="87">
        <v>240</v>
      </c>
      <c r="G107" s="85">
        <v>6000</v>
      </c>
      <c r="H107" s="85">
        <v>0</v>
      </c>
      <c r="I107" s="85">
        <v>0</v>
      </c>
    </row>
    <row r="108" spans="1:9" ht="105.75" customHeight="1">
      <c r="A108" s="87">
        <v>91</v>
      </c>
      <c r="B108" s="90" t="s">
        <v>140</v>
      </c>
      <c r="C108" s="87">
        <v>805</v>
      </c>
      <c r="D108" s="88" t="s">
        <v>11</v>
      </c>
      <c r="E108" s="89">
        <v>110081050</v>
      </c>
      <c r="F108" s="87"/>
      <c r="G108" s="85">
        <f aca="true" t="shared" si="19" ref="G108:I109">G109</f>
        <v>0</v>
      </c>
      <c r="H108" s="85">
        <f t="shared" si="19"/>
        <v>0</v>
      </c>
      <c r="I108" s="85">
        <f t="shared" si="19"/>
        <v>0</v>
      </c>
    </row>
    <row r="109" spans="1:9" ht="27.75" customHeight="1">
      <c r="A109" s="87">
        <v>92</v>
      </c>
      <c r="B109" s="90" t="s">
        <v>62</v>
      </c>
      <c r="C109" s="87">
        <v>805</v>
      </c>
      <c r="D109" s="88" t="s">
        <v>11</v>
      </c>
      <c r="E109" s="89">
        <v>110081050</v>
      </c>
      <c r="F109" s="87">
        <v>200</v>
      </c>
      <c r="G109" s="85">
        <f t="shared" si="19"/>
        <v>0</v>
      </c>
      <c r="H109" s="85">
        <f t="shared" si="19"/>
        <v>0</v>
      </c>
      <c r="I109" s="85">
        <f t="shared" si="19"/>
        <v>0</v>
      </c>
    </row>
    <row r="110" spans="1:9" ht="41.25" customHeight="1">
      <c r="A110" s="87">
        <v>93</v>
      </c>
      <c r="B110" s="90" t="s">
        <v>65</v>
      </c>
      <c r="C110" s="87">
        <v>805</v>
      </c>
      <c r="D110" s="88" t="s">
        <v>11</v>
      </c>
      <c r="E110" s="89">
        <v>110081050</v>
      </c>
      <c r="F110" s="87">
        <v>240</v>
      </c>
      <c r="G110" s="85">
        <v>0</v>
      </c>
      <c r="H110" s="85">
        <v>0</v>
      </c>
      <c r="I110" s="85">
        <v>0</v>
      </c>
    </row>
    <row r="111" spans="1:9" ht="14.25" customHeight="1">
      <c r="A111" s="87">
        <v>94</v>
      </c>
      <c r="B111" s="90" t="s">
        <v>21</v>
      </c>
      <c r="C111" s="87">
        <v>805</v>
      </c>
      <c r="D111" s="88" t="s">
        <v>12</v>
      </c>
      <c r="E111" s="89"/>
      <c r="F111" s="87"/>
      <c r="G111" s="85">
        <f aca="true" t="shared" si="20" ref="G111:I112">G112</f>
        <v>1304508</v>
      </c>
      <c r="H111" s="85">
        <f t="shared" si="20"/>
        <v>1304508</v>
      </c>
      <c r="I111" s="85">
        <f t="shared" si="20"/>
        <v>1304508</v>
      </c>
    </row>
    <row r="112" spans="1:9" ht="15.75" customHeight="1">
      <c r="A112" s="87">
        <v>95</v>
      </c>
      <c r="B112" s="90" t="s">
        <v>5</v>
      </c>
      <c r="C112" s="87">
        <v>805</v>
      </c>
      <c r="D112" s="88" t="s">
        <v>13</v>
      </c>
      <c r="E112" s="89"/>
      <c r="F112" s="88"/>
      <c r="G112" s="85">
        <f t="shared" si="20"/>
        <v>1304508</v>
      </c>
      <c r="H112" s="85">
        <f t="shared" si="20"/>
        <v>1304508</v>
      </c>
      <c r="I112" s="85">
        <f t="shared" si="20"/>
        <v>1304508</v>
      </c>
    </row>
    <row r="113" spans="1:9" ht="27" customHeight="1">
      <c r="A113" s="87">
        <v>96</v>
      </c>
      <c r="B113" s="90" t="s">
        <v>95</v>
      </c>
      <c r="C113" s="87">
        <v>805</v>
      </c>
      <c r="D113" s="88" t="s">
        <v>13</v>
      </c>
      <c r="E113" s="89">
        <v>140000000</v>
      </c>
      <c r="F113" s="88"/>
      <c r="G113" s="85">
        <f>G114+G118</f>
        <v>1304508</v>
      </c>
      <c r="H113" s="85">
        <f>H114+H118</f>
        <v>1304508</v>
      </c>
      <c r="I113" s="85">
        <f>I114+I118</f>
        <v>1304508</v>
      </c>
    </row>
    <row r="114" spans="1:9" ht="33" customHeight="1" hidden="1">
      <c r="A114" s="87">
        <v>90</v>
      </c>
      <c r="B114" s="90" t="s">
        <v>233</v>
      </c>
      <c r="C114" s="87">
        <v>805</v>
      </c>
      <c r="D114" s="88" t="s">
        <v>13</v>
      </c>
      <c r="E114" s="89">
        <v>210000000</v>
      </c>
      <c r="F114" s="88"/>
      <c r="G114" s="85">
        <f aca="true" t="shared" si="21" ref="G114:I116">G115</f>
        <v>0</v>
      </c>
      <c r="H114" s="85">
        <f t="shared" si="21"/>
        <v>0</v>
      </c>
      <c r="I114" s="85">
        <f t="shared" si="21"/>
        <v>0</v>
      </c>
    </row>
    <row r="115" spans="1:9" ht="76.5" customHeight="1" hidden="1">
      <c r="A115" s="87">
        <v>91</v>
      </c>
      <c r="B115" s="90" t="s">
        <v>234</v>
      </c>
      <c r="C115" s="87">
        <v>805</v>
      </c>
      <c r="D115" s="88" t="s">
        <v>13</v>
      </c>
      <c r="E115" s="89">
        <v>210082060</v>
      </c>
      <c r="F115" s="88"/>
      <c r="G115" s="85">
        <f t="shared" si="21"/>
        <v>0</v>
      </c>
      <c r="H115" s="85">
        <f t="shared" si="21"/>
        <v>0</v>
      </c>
      <c r="I115" s="85">
        <f t="shared" si="21"/>
        <v>0</v>
      </c>
    </row>
    <row r="116" spans="1:9" ht="39.75" customHeight="1" hidden="1">
      <c r="A116" s="87">
        <v>92</v>
      </c>
      <c r="B116" s="90" t="s">
        <v>235</v>
      </c>
      <c r="C116" s="87">
        <v>805</v>
      </c>
      <c r="D116" s="88" t="s">
        <v>13</v>
      </c>
      <c r="E116" s="89">
        <f>E115</f>
        <v>210082060</v>
      </c>
      <c r="F116" s="88" t="s">
        <v>75</v>
      </c>
      <c r="G116" s="85">
        <f t="shared" si="21"/>
        <v>0</v>
      </c>
      <c r="H116" s="85">
        <f t="shared" si="21"/>
        <v>0</v>
      </c>
      <c r="I116" s="85">
        <f t="shared" si="21"/>
        <v>0</v>
      </c>
    </row>
    <row r="117" spans="1:9" ht="21" customHeight="1" hidden="1">
      <c r="A117" s="87">
        <v>93</v>
      </c>
      <c r="B117" s="90" t="s">
        <v>79</v>
      </c>
      <c r="C117" s="87">
        <v>805</v>
      </c>
      <c r="D117" s="88" t="s">
        <v>13</v>
      </c>
      <c r="E117" s="89">
        <f>E116</f>
        <v>210082060</v>
      </c>
      <c r="F117" s="88" t="s">
        <v>74</v>
      </c>
      <c r="G117" s="85">
        <v>0</v>
      </c>
      <c r="H117" s="85">
        <v>0</v>
      </c>
      <c r="I117" s="85">
        <v>0</v>
      </c>
    </row>
    <row r="118" spans="1:9" ht="26.25" customHeight="1">
      <c r="A118" s="87">
        <v>97</v>
      </c>
      <c r="B118" s="90" t="s">
        <v>145</v>
      </c>
      <c r="C118" s="87">
        <v>805</v>
      </c>
      <c r="D118" s="88" t="s">
        <v>13</v>
      </c>
      <c r="E118" s="89">
        <v>140000000</v>
      </c>
      <c r="F118" s="88"/>
      <c r="G118" s="85">
        <f aca="true" t="shared" si="22" ref="G118:I120">G119</f>
        <v>1304508</v>
      </c>
      <c r="H118" s="85">
        <f t="shared" si="22"/>
        <v>1304508</v>
      </c>
      <c r="I118" s="85">
        <f t="shared" si="22"/>
        <v>1304508</v>
      </c>
    </row>
    <row r="119" spans="1:9" ht="156.75" customHeight="1">
      <c r="A119" s="87">
        <v>98</v>
      </c>
      <c r="B119" s="90" t="s">
        <v>248</v>
      </c>
      <c r="C119" s="87">
        <v>805</v>
      </c>
      <c r="D119" s="88" t="s">
        <v>13</v>
      </c>
      <c r="E119" s="89">
        <v>140082060</v>
      </c>
      <c r="F119" s="88"/>
      <c r="G119" s="85">
        <f>G120</f>
        <v>1304508</v>
      </c>
      <c r="H119" s="85">
        <f t="shared" si="22"/>
        <v>1304508</v>
      </c>
      <c r="I119" s="85">
        <f t="shared" si="22"/>
        <v>1304508</v>
      </c>
    </row>
    <row r="120" spans="1:9" ht="13.5" customHeight="1">
      <c r="A120" s="87">
        <v>99</v>
      </c>
      <c r="B120" s="90" t="s">
        <v>237</v>
      </c>
      <c r="C120" s="87">
        <v>805</v>
      </c>
      <c r="D120" s="88" t="s">
        <v>13</v>
      </c>
      <c r="E120" s="89">
        <v>140082060</v>
      </c>
      <c r="F120" s="88" t="s">
        <v>75</v>
      </c>
      <c r="G120" s="85">
        <f t="shared" si="22"/>
        <v>1304508</v>
      </c>
      <c r="H120" s="85">
        <f>H121</f>
        <v>1304508</v>
      </c>
      <c r="I120" s="85">
        <f>I121</f>
        <v>1304508</v>
      </c>
    </row>
    <row r="121" spans="1:9" ht="14.25" customHeight="1">
      <c r="A121" s="87">
        <v>100</v>
      </c>
      <c r="B121" s="90" t="s">
        <v>184</v>
      </c>
      <c r="C121" s="87">
        <v>805</v>
      </c>
      <c r="D121" s="88" t="s">
        <v>13</v>
      </c>
      <c r="E121" s="89">
        <v>140082060</v>
      </c>
      <c r="F121" s="88" t="s">
        <v>74</v>
      </c>
      <c r="G121" s="85">
        <v>1304508</v>
      </c>
      <c r="H121" s="85">
        <v>1304508</v>
      </c>
      <c r="I121" s="85">
        <v>1304508</v>
      </c>
    </row>
    <row r="122" spans="1:9" ht="14.25" customHeight="1">
      <c r="A122" s="87">
        <v>101</v>
      </c>
      <c r="B122" s="135" t="s">
        <v>141</v>
      </c>
      <c r="C122" s="87">
        <v>805</v>
      </c>
      <c r="D122" s="88" t="s">
        <v>142</v>
      </c>
      <c r="E122" s="89"/>
      <c r="F122" s="88"/>
      <c r="G122" s="85">
        <f>G123</f>
        <v>41635</v>
      </c>
      <c r="H122" s="85">
        <f aca="true" t="shared" si="23" ref="H122:I124">H123</f>
        <v>41635</v>
      </c>
      <c r="I122" s="85">
        <f t="shared" si="23"/>
        <v>41635</v>
      </c>
    </row>
    <row r="123" spans="1:9" ht="14.25" customHeight="1">
      <c r="A123" s="87">
        <v>102</v>
      </c>
      <c r="B123" s="135" t="s">
        <v>143</v>
      </c>
      <c r="C123" s="87">
        <v>805</v>
      </c>
      <c r="D123" s="88" t="s">
        <v>144</v>
      </c>
      <c r="E123" s="89"/>
      <c r="F123" s="88"/>
      <c r="G123" s="85">
        <f>G124</f>
        <v>41635</v>
      </c>
      <c r="H123" s="85">
        <f t="shared" si="23"/>
        <v>41635</v>
      </c>
      <c r="I123" s="85">
        <f t="shared" si="23"/>
        <v>41635</v>
      </c>
    </row>
    <row r="124" spans="1:9" ht="53.25" customHeight="1">
      <c r="A124" s="87">
        <v>103</v>
      </c>
      <c r="B124" s="135" t="s">
        <v>146</v>
      </c>
      <c r="C124" s="87">
        <v>805</v>
      </c>
      <c r="D124" s="88" t="s">
        <v>144</v>
      </c>
      <c r="E124" s="89">
        <v>100000000</v>
      </c>
      <c r="F124" s="88"/>
      <c r="G124" s="85">
        <f>G125</f>
        <v>41635</v>
      </c>
      <c r="H124" s="85">
        <f t="shared" si="23"/>
        <v>41635</v>
      </c>
      <c r="I124" s="85">
        <f t="shared" si="23"/>
        <v>41635</v>
      </c>
    </row>
    <row r="125" spans="1:9" ht="27" customHeight="1">
      <c r="A125" s="87">
        <v>104</v>
      </c>
      <c r="B125" s="135" t="s">
        <v>147</v>
      </c>
      <c r="C125" s="87">
        <v>805</v>
      </c>
      <c r="D125" s="88" t="s">
        <v>144</v>
      </c>
      <c r="E125" s="89">
        <v>1400000000</v>
      </c>
      <c r="F125" s="88"/>
      <c r="G125" s="85">
        <f>G126+G129</f>
        <v>41635</v>
      </c>
      <c r="H125" s="85">
        <f>H126+H129</f>
        <v>41635</v>
      </c>
      <c r="I125" s="85">
        <f>I126+I129</f>
        <v>41635</v>
      </c>
    </row>
    <row r="126" spans="1:9" ht="116.25" customHeight="1">
      <c r="A126" s="87">
        <v>105</v>
      </c>
      <c r="B126" s="135" t="s">
        <v>148</v>
      </c>
      <c r="C126" s="87">
        <v>805</v>
      </c>
      <c r="D126" s="88" t="s">
        <v>144</v>
      </c>
      <c r="E126" s="89">
        <v>140075550</v>
      </c>
      <c r="F126" s="88"/>
      <c r="G126" s="85">
        <f aca="true" t="shared" si="24" ref="G126:I127">G127</f>
        <v>41635</v>
      </c>
      <c r="H126" s="85">
        <f t="shared" si="24"/>
        <v>41635</v>
      </c>
      <c r="I126" s="85">
        <f t="shared" si="24"/>
        <v>41635</v>
      </c>
    </row>
    <row r="127" spans="1:9" ht="28.5" customHeight="1">
      <c r="A127" s="87">
        <v>106</v>
      </c>
      <c r="B127" s="90" t="s">
        <v>62</v>
      </c>
      <c r="C127" s="87">
        <v>805</v>
      </c>
      <c r="D127" s="88" t="s">
        <v>144</v>
      </c>
      <c r="E127" s="89">
        <v>140075550</v>
      </c>
      <c r="F127" s="88" t="s">
        <v>63</v>
      </c>
      <c r="G127" s="85">
        <f t="shared" si="24"/>
        <v>41635</v>
      </c>
      <c r="H127" s="85">
        <f t="shared" si="24"/>
        <v>41635</v>
      </c>
      <c r="I127" s="85">
        <f t="shared" si="24"/>
        <v>41635</v>
      </c>
    </row>
    <row r="128" spans="1:9" ht="40.5" customHeight="1">
      <c r="A128" s="87">
        <v>107</v>
      </c>
      <c r="B128" s="90" t="s">
        <v>65</v>
      </c>
      <c r="C128" s="87">
        <v>805</v>
      </c>
      <c r="D128" s="88" t="s">
        <v>144</v>
      </c>
      <c r="E128" s="89">
        <v>140075550</v>
      </c>
      <c r="F128" s="88" t="s">
        <v>66</v>
      </c>
      <c r="G128" s="85">
        <v>41635</v>
      </c>
      <c r="H128" s="85">
        <v>41635</v>
      </c>
      <c r="I128" s="85">
        <v>41635</v>
      </c>
    </row>
    <row r="129" spans="1:9" ht="115.5" customHeight="1" hidden="1">
      <c r="A129" s="87">
        <v>96</v>
      </c>
      <c r="B129" s="135" t="s">
        <v>149</v>
      </c>
      <c r="C129" s="87">
        <v>805</v>
      </c>
      <c r="D129" s="88" t="s">
        <v>144</v>
      </c>
      <c r="E129" s="89" t="str">
        <f>E130</f>
        <v>1400S5550</v>
      </c>
      <c r="F129" s="88"/>
      <c r="G129" s="85">
        <f aca="true" t="shared" si="25" ref="G129:I130">G130</f>
        <v>0</v>
      </c>
      <c r="H129" s="85">
        <f t="shared" si="25"/>
        <v>0</v>
      </c>
      <c r="I129" s="85">
        <f t="shared" si="25"/>
        <v>0</v>
      </c>
    </row>
    <row r="130" spans="1:9" ht="29.25" customHeight="1" hidden="1">
      <c r="A130" s="87">
        <v>97</v>
      </c>
      <c r="B130" s="90" t="s">
        <v>62</v>
      </c>
      <c r="C130" s="87">
        <v>805</v>
      </c>
      <c r="D130" s="88" t="s">
        <v>144</v>
      </c>
      <c r="E130" s="89" t="str">
        <f>E131</f>
        <v>1400S5550</v>
      </c>
      <c r="F130" s="88"/>
      <c r="G130" s="85">
        <f t="shared" si="25"/>
        <v>0</v>
      </c>
      <c r="H130" s="85">
        <f t="shared" si="25"/>
        <v>0</v>
      </c>
      <c r="I130" s="85">
        <f t="shared" si="25"/>
        <v>0</v>
      </c>
    </row>
    <row r="131" spans="1:9" ht="39.75" customHeight="1" hidden="1">
      <c r="A131" s="87">
        <v>98</v>
      </c>
      <c r="B131" s="90" t="s">
        <v>65</v>
      </c>
      <c r="C131" s="87">
        <v>805</v>
      </c>
      <c r="D131" s="88" t="s">
        <v>144</v>
      </c>
      <c r="E131" s="89" t="s">
        <v>93</v>
      </c>
      <c r="F131" s="88"/>
      <c r="G131" s="85">
        <v>0</v>
      </c>
      <c r="H131" s="85">
        <v>0</v>
      </c>
      <c r="I131" s="85">
        <v>0</v>
      </c>
    </row>
    <row r="132" spans="1:9" ht="14.25" customHeight="1">
      <c r="A132" s="87">
        <v>108</v>
      </c>
      <c r="B132" s="91" t="s">
        <v>249</v>
      </c>
      <c r="C132" s="87">
        <v>805</v>
      </c>
      <c r="D132" s="88" t="s">
        <v>222</v>
      </c>
      <c r="E132" s="89"/>
      <c r="F132" s="88"/>
      <c r="G132" s="85">
        <f aca="true" t="shared" si="26" ref="G132:I133">G133</f>
        <v>48528</v>
      </c>
      <c r="H132" s="85">
        <f t="shared" si="26"/>
        <v>48528</v>
      </c>
      <c r="I132" s="85">
        <f t="shared" si="26"/>
        <v>48528</v>
      </c>
    </row>
    <row r="133" spans="1:9" ht="14.25" customHeight="1">
      <c r="A133" s="87">
        <v>109</v>
      </c>
      <c r="B133" s="90" t="s">
        <v>223</v>
      </c>
      <c r="C133" s="87">
        <v>805</v>
      </c>
      <c r="D133" s="88" t="s">
        <v>224</v>
      </c>
      <c r="E133" s="89"/>
      <c r="F133" s="88"/>
      <c r="G133" s="85">
        <f t="shared" si="26"/>
        <v>48528</v>
      </c>
      <c r="H133" s="85">
        <f t="shared" si="26"/>
        <v>48528</v>
      </c>
      <c r="I133" s="85">
        <f t="shared" si="26"/>
        <v>48528</v>
      </c>
    </row>
    <row r="134" spans="1:9" ht="71.25" customHeight="1">
      <c r="A134" s="87">
        <v>110</v>
      </c>
      <c r="B134" s="90" t="s">
        <v>250</v>
      </c>
      <c r="C134" s="87">
        <v>805</v>
      </c>
      <c r="D134" s="88" t="s">
        <v>224</v>
      </c>
      <c r="E134" s="89">
        <v>100000000</v>
      </c>
      <c r="F134" s="88" t="s">
        <v>229</v>
      </c>
      <c r="G134" s="85">
        <f>G136</f>
        <v>48528</v>
      </c>
      <c r="H134" s="85">
        <f>H136</f>
        <v>48528</v>
      </c>
      <c r="I134" s="85">
        <f>I136</f>
        <v>48528</v>
      </c>
    </row>
    <row r="135" spans="1:9" ht="28.5" customHeight="1">
      <c r="A135" s="87">
        <v>111</v>
      </c>
      <c r="B135" s="90" t="s">
        <v>251</v>
      </c>
      <c r="C135" s="87">
        <v>805</v>
      </c>
      <c r="D135" s="88" t="s">
        <v>224</v>
      </c>
      <c r="E135" s="89">
        <v>140000000</v>
      </c>
      <c r="F135" s="88" t="s">
        <v>229</v>
      </c>
      <c r="G135" s="85">
        <f>G136</f>
        <v>48528</v>
      </c>
      <c r="H135" s="85">
        <f>H136</f>
        <v>48528</v>
      </c>
      <c r="I135" s="85">
        <f>I136</f>
        <v>48528</v>
      </c>
    </row>
    <row r="136" spans="1:9" ht="204.75" customHeight="1">
      <c r="A136" s="87">
        <v>112</v>
      </c>
      <c r="B136" s="104" t="s">
        <v>236</v>
      </c>
      <c r="C136" s="87">
        <v>805</v>
      </c>
      <c r="D136" s="88" t="s">
        <v>224</v>
      </c>
      <c r="E136" s="89">
        <v>140082110</v>
      </c>
      <c r="F136" s="88" t="s">
        <v>229</v>
      </c>
      <c r="G136" s="85">
        <f aca="true" t="shared" si="27" ref="G136:I137">G137</f>
        <v>48528</v>
      </c>
      <c r="H136" s="85">
        <f t="shared" si="27"/>
        <v>48528</v>
      </c>
      <c r="I136" s="85">
        <f t="shared" si="27"/>
        <v>48528</v>
      </c>
    </row>
    <row r="137" spans="1:9" ht="12" customHeight="1">
      <c r="A137" s="87">
        <v>113</v>
      </c>
      <c r="B137" s="110" t="s">
        <v>237</v>
      </c>
      <c r="C137" s="87">
        <v>805</v>
      </c>
      <c r="D137" s="88" t="s">
        <v>224</v>
      </c>
      <c r="E137" s="89">
        <v>140082110</v>
      </c>
      <c r="F137" s="88" t="s">
        <v>75</v>
      </c>
      <c r="G137" s="85">
        <f t="shared" si="27"/>
        <v>48528</v>
      </c>
      <c r="H137" s="85">
        <f t="shared" si="27"/>
        <v>48528</v>
      </c>
      <c r="I137" s="85">
        <f t="shared" si="27"/>
        <v>48528</v>
      </c>
    </row>
    <row r="138" spans="1:9" ht="12" customHeight="1">
      <c r="A138" s="87">
        <v>114</v>
      </c>
      <c r="B138" s="106" t="s">
        <v>184</v>
      </c>
      <c r="C138" s="87">
        <v>805</v>
      </c>
      <c r="D138" s="88" t="s">
        <v>224</v>
      </c>
      <c r="E138" s="89">
        <v>140082110</v>
      </c>
      <c r="F138" s="88" t="s">
        <v>74</v>
      </c>
      <c r="G138" s="85">
        <v>48528</v>
      </c>
      <c r="H138" s="85">
        <v>48528</v>
      </c>
      <c r="I138" s="85">
        <v>48528</v>
      </c>
    </row>
    <row r="139" spans="1:9" ht="13.5" customHeight="1">
      <c r="A139" s="87">
        <v>115</v>
      </c>
      <c r="B139" s="135" t="s">
        <v>71</v>
      </c>
      <c r="C139" s="87">
        <v>805</v>
      </c>
      <c r="D139" s="88" t="s">
        <v>207</v>
      </c>
      <c r="E139" s="89"/>
      <c r="F139" s="88"/>
      <c r="G139" s="85">
        <f>G140</f>
        <v>44847</v>
      </c>
      <c r="H139" s="85">
        <f>H140</f>
        <v>44847</v>
      </c>
      <c r="I139" s="85">
        <f>I140</f>
        <v>44847</v>
      </c>
    </row>
    <row r="140" spans="1:9" ht="11.25" customHeight="1">
      <c r="A140" s="87">
        <v>116</v>
      </c>
      <c r="B140" s="135" t="s">
        <v>72</v>
      </c>
      <c r="C140" s="87">
        <v>805</v>
      </c>
      <c r="D140" s="88" t="s">
        <v>208</v>
      </c>
      <c r="E140" s="89"/>
      <c r="F140" s="88"/>
      <c r="G140" s="85">
        <f>G142</f>
        <v>44847</v>
      </c>
      <c r="H140" s="85">
        <f>H142</f>
        <v>44847</v>
      </c>
      <c r="I140" s="85">
        <f>I142</f>
        <v>44847</v>
      </c>
    </row>
    <row r="141" spans="1:9" ht="27.75" customHeight="1">
      <c r="A141" s="87">
        <v>117</v>
      </c>
      <c r="B141" s="135" t="s">
        <v>263</v>
      </c>
      <c r="C141" s="87">
        <v>805</v>
      </c>
      <c r="D141" s="88" t="s">
        <v>208</v>
      </c>
      <c r="E141" s="89">
        <v>200000000</v>
      </c>
      <c r="F141" s="88"/>
      <c r="G141" s="85">
        <f>G142</f>
        <v>44847</v>
      </c>
      <c r="H141" s="85">
        <f>H142</f>
        <v>44847</v>
      </c>
      <c r="I141" s="85">
        <f>I142</f>
        <v>44847</v>
      </c>
    </row>
    <row r="142" spans="1:9" ht="27.75" customHeight="1">
      <c r="A142" s="87">
        <v>118</v>
      </c>
      <c r="B142" s="90" t="s">
        <v>145</v>
      </c>
      <c r="C142" s="87">
        <v>805</v>
      </c>
      <c r="D142" s="88" t="s">
        <v>208</v>
      </c>
      <c r="E142" s="89">
        <v>220000000</v>
      </c>
      <c r="F142" s="88"/>
      <c r="G142" s="85">
        <f aca="true" t="shared" si="28" ref="G142:I144">G143</f>
        <v>44847</v>
      </c>
      <c r="H142" s="85">
        <f t="shared" si="28"/>
        <v>44847</v>
      </c>
      <c r="I142" s="85">
        <f t="shared" si="28"/>
        <v>44847</v>
      </c>
    </row>
    <row r="143" spans="1:9" ht="84.75" customHeight="1">
      <c r="A143" s="87">
        <v>119</v>
      </c>
      <c r="B143" s="90" t="s">
        <v>209</v>
      </c>
      <c r="C143" s="87">
        <v>805</v>
      </c>
      <c r="D143" s="88" t="s">
        <v>208</v>
      </c>
      <c r="E143" s="89">
        <v>220080610</v>
      </c>
      <c r="F143" s="88"/>
      <c r="G143" s="85">
        <f t="shared" si="28"/>
        <v>44847</v>
      </c>
      <c r="H143" s="85">
        <f t="shared" si="28"/>
        <v>44847</v>
      </c>
      <c r="I143" s="85">
        <f t="shared" si="28"/>
        <v>44847</v>
      </c>
    </row>
    <row r="144" spans="1:9" ht="30" customHeight="1">
      <c r="A144" s="87">
        <v>120</v>
      </c>
      <c r="B144" s="90" t="s">
        <v>62</v>
      </c>
      <c r="C144" s="87">
        <v>805</v>
      </c>
      <c r="D144" s="88" t="s">
        <v>208</v>
      </c>
      <c r="E144" s="89">
        <f>E143</f>
        <v>220080610</v>
      </c>
      <c r="F144" s="88" t="s">
        <v>63</v>
      </c>
      <c r="G144" s="85">
        <f t="shared" si="28"/>
        <v>44847</v>
      </c>
      <c r="H144" s="85">
        <f t="shared" si="28"/>
        <v>44847</v>
      </c>
      <c r="I144" s="85">
        <f t="shared" si="28"/>
        <v>44847</v>
      </c>
    </row>
    <row r="145" spans="1:9" ht="39.75" customHeight="1">
      <c r="A145" s="87">
        <v>121</v>
      </c>
      <c r="B145" s="90" t="s">
        <v>65</v>
      </c>
      <c r="C145" s="87">
        <v>805</v>
      </c>
      <c r="D145" s="88" t="s">
        <v>208</v>
      </c>
      <c r="E145" s="89">
        <f>E143</f>
        <v>220080610</v>
      </c>
      <c r="F145" s="88" t="s">
        <v>66</v>
      </c>
      <c r="G145" s="85">
        <v>44847</v>
      </c>
      <c r="H145" s="85">
        <f>G145</f>
        <v>44847</v>
      </c>
      <c r="I145" s="85">
        <f>H145</f>
        <v>44847</v>
      </c>
    </row>
    <row r="146" spans="1:9" ht="64.5" customHeight="1">
      <c r="A146" s="87">
        <v>122</v>
      </c>
      <c r="B146" s="90" t="s">
        <v>253</v>
      </c>
      <c r="C146" s="87">
        <v>805</v>
      </c>
      <c r="D146" s="88" t="s">
        <v>206</v>
      </c>
      <c r="E146" s="89"/>
      <c r="F146" s="88"/>
      <c r="G146" s="85">
        <f aca="true" t="shared" si="29" ref="G146:I149">G147</f>
        <v>16452.1</v>
      </c>
      <c r="H146" s="85">
        <f t="shared" si="29"/>
        <v>16452.1</v>
      </c>
      <c r="I146" s="85">
        <f t="shared" si="29"/>
        <v>16452.1</v>
      </c>
    </row>
    <row r="147" spans="1:9" ht="27" customHeight="1">
      <c r="A147" s="87">
        <v>123</v>
      </c>
      <c r="B147" s="90" t="s">
        <v>205</v>
      </c>
      <c r="C147" s="87">
        <v>805</v>
      </c>
      <c r="D147" s="88" t="s">
        <v>204</v>
      </c>
      <c r="E147" s="89"/>
      <c r="F147" s="88"/>
      <c r="G147" s="85">
        <f t="shared" si="29"/>
        <v>16452.1</v>
      </c>
      <c r="H147" s="85">
        <f t="shared" si="29"/>
        <v>16452.1</v>
      </c>
      <c r="I147" s="85">
        <f t="shared" si="29"/>
        <v>16452.1</v>
      </c>
    </row>
    <row r="148" spans="1:9" ht="27.75" customHeight="1">
      <c r="A148" s="87">
        <v>124</v>
      </c>
      <c r="B148" s="90" t="s">
        <v>254</v>
      </c>
      <c r="C148" s="87">
        <v>805</v>
      </c>
      <c r="D148" s="88" t="s">
        <v>204</v>
      </c>
      <c r="E148" s="89">
        <v>8100000000</v>
      </c>
      <c r="F148" s="88"/>
      <c r="G148" s="85">
        <f t="shared" si="29"/>
        <v>16452.1</v>
      </c>
      <c r="H148" s="85">
        <f t="shared" si="29"/>
        <v>16452.1</v>
      </c>
      <c r="I148" s="85">
        <f t="shared" si="29"/>
        <v>16452.1</v>
      </c>
    </row>
    <row r="149" spans="1:9" ht="28.5" customHeight="1">
      <c r="A149" s="87">
        <v>125</v>
      </c>
      <c r="B149" s="90" t="s">
        <v>50</v>
      </c>
      <c r="C149" s="87">
        <v>805</v>
      </c>
      <c r="D149" s="88" t="s">
        <v>204</v>
      </c>
      <c r="E149" s="89">
        <v>8110000000</v>
      </c>
      <c r="F149" s="88"/>
      <c r="G149" s="85">
        <f t="shared" si="29"/>
        <v>16452.1</v>
      </c>
      <c r="H149" s="85">
        <f t="shared" si="29"/>
        <v>16452.1</v>
      </c>
      <c r="I149" s="85">
        <f t="shared" si="29"/>
        <v>16452.1</v>
      </c>
    </row>
    <row r="150" spans="1:9" ht="126.75" customHeight="1">
      <c r="A150" s="87">
        <v>126</v>
      </c>
      <c r="B150" s="104" t="s">
        <v>238</v>
      </c>
      <c r="C150" s="87">
        <v>805</v>
      </c>
      <c r="D150" s="88" t="s">
        <v>204</v>
      </c>
      <c r="E150" s="89">
        <v>8110082090</v>
      </c>
      <c r="F150" s="88"/>
      <c r="G150" s="85">
        <f aca="true" t="shared" si="30" ref="G150:I151">G151</f>
        <v>16452.1</v>
      </c>
      <c r="H150" s="85">
        <f t="shared" si="30"/>
        <v>16452.1</v>
      </c>
      <c r="I150" s="85">
        <f t="shared" si="30"/>
        <v>16452.1</v>
      </c>
    </row>
    <row r="151" spans="1:9" ht="13.5" customHeight="1">
      <c r="A151" s="87">
        <v>127</v>
      </c>
      <c r="B151" s="105" t="s">
        <v>237</v>
      </c>
      <c r="C151" s="87">
        <v>805</v>
      </c>
      <c r="D151" s="88" t="s">
        <v>204</v>
      </c>
      <c r="E151" s="89">
        <v>8110082090</v>
      </c>
      <c r="F151" s="88" t="s">
        <v>75</v>
      </c>
      <c r="G151" s="85">
        <f t="shared" si="30"/>
        <v>16452.1</v>
      </c>
      <c r="H151" s="85">
        <f t="shared" si="30"/>
        <v>16452.1</v>
      </c>
      <c r="I151" s="85">
        <f t="shared" si="30"/>
        <v>16452.1</v>
      </c>
    </row>
    <row r="152" spans="1:9" ht="12.75" customHeight="1">
      <c r="A152" s="87">
        <v>128</v>
      </c>
      <c r="B152" s="106" t="s">
        <v>184</v>
      </c>
      <c r="C152" s="87">
        <v>805</v>
      </c>
      <c r="D152" s="88" t="s">
        <v>204</v>
      </c>
      <c r="E152" s="89">
        <v>8110082090</v>
      </c>
      <c r="F152" s="88" t="s">
        <v>74</v>
      </c>
      <c r="G152" s="85">
        <v>16452.1</v>
      </c>
      <c r="H152" s="85">
        <v>16452.1</v>
      </c>
      <c r="I152" s="85">
        <v>16452.1</v>
      </c>
    </row>
    <row r="153" spans="1:9" ht="15" customHeight="1">
      <c r="A153" s="87">
        <v>129</v>
      </c>
      <c r="B153" s="90" t="s">
        <v>24</v>
      </c>
      <c r="C153" s="87"/>
      <c r="D153" s="88"/>
      <c r="E153" s="87"/>
      <c r="F153" s="88"/>
      <c r="G153" s="136">
        <v>0</v>
      </c>
      <c r="H153" s="137">
        <v>158847</v>
      </c>
      <c r="I153" s="137">
        <v>313177</v>
      </c>
    </row>
    <row r="154" spans="1:9" ht="12.75">
      <c r="A154" s="183"/>
      <c r="B154" s="183"/>
      <c r="C154" s="87"/>
      <c r="D154" s="138"/>
      <c r="E154" s="87"/>
      <c r="F154" s="87"/>
      <c r="G154" s="85">
        <f>G12</f>
        <v>6871709.389999999</v>
      </c>
      <c r="H154" s="85">
        <f>H12</f>
        <v>6580411.34</v>
      </c>
      <c r="I154" s="85">
        <f>I12</f>
        <v>6590124.74</v>
      </c>
    </row>
    <row r="155" ht="18.75">
      <c r="A155" s="140"/>
    </row>
    <row r="159" spans="8:9" ht="12.75">
      <c r="H159" s="141"/>
      <c r="I159" s="141"/>
    </row>
  </sheetData>
  <sheetProtection/>
  <mergeCells count="16"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  <mergeCell ref="A154:B154"/>
    <mergeCell ref="A8:A10"/>
    <mergeCell ref="C8:C10"/>
    <mergeCell ref="E8:E10"/>
    <mergeCell ref="D8:D10"/>
    <mergeCell ref="B8:B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192">
      <selection activeCell="I155" sqref="I155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12.75390625" style="0" bestFit="1" customWidth="1"/>
    <col min="4" max="5" width="5.375" style="0" customWidth="1"/>
    <col min="6" max="6" width="12.75390625" style="0" customWidth="1"/>
    <col min="7" max="7" width="12.00390625" style="0" customWidth="1"/>
    <col min="8" max="8" width="11.375" style="0" customWidth="1"/>
    <col min="9" max="9" width="10.625" style="0" bestFit="1" customWidth="1"/>
  </cols>
  <sheetData>
    <row r="1" spans="1:8" ht="12.75">
      <c r="A1" s="159" t="s">
        <v>121</v>
      </c>
      <c r="B1" s="159"/>
      <c r="C1" s="159"/>
      <c r="D1" s="159"/>
      <c r="E1" s="159"/>
      <c r="F1" s="159"/>
      <c r="G1" s="159"/>
      <c r="H1" s="159"/>
    </row>
    <row r="2" spans="1:8" ht="12.75">
      <c r="A2" s="160" t="s">
        <v>99</v>
      </c>
      <c r="B2" s="160"/>
      <c r="C2" s="160"/>
      <c r="D2" s="160"/>
      <c r="E2" s="160"/>
      <c r="F2" s="160"/>
      <c r="G2" s="160"/>
      <c r="H2" s="160"/>
    </row>
    <row r="3" spans="1:8" ht="12.75">
      <c r="A3" s="160" t="s">
        <v>350</v>
      </c>
      <c r="B3" s="160"/>
      <c r="C3" s="160"/>
      <c r="D3" s="160"/>
      <c r="E3" s="160"/>
      <c r="F3" s="160"/>
      <c r="G3" s="160"/>
      <c r="H3" s="160"/>
    </row>
    <row r="4" spans="1:8" ht="12.75">
      <c r="A4" s="3"/>
      <c r="B4" s="80"/>
      <c r="C4" s="80"/>
      <c r="D4" s="80"/>
      <c r="E4" s="80"/>
      <c r="F4" s="80"/>
      <c r="G4" s="80"/>
      <c r="H4" s="80"/>
    </row>
    <row r="5" spans="1:8" ht="33" customHeight="1">
      <c r="A5" s="181" t="s">
        <v>239</v>
      </c>
      <c r="B5" s="181"/>
      <c r="C5" s="181"/>
      <c r="D5" s="181"/>
      <c r="E5" s="181"/>
      <c r="F5" s="181"/>
      <c r="G5" s="181"/>
      <c r="H5" s="181"/>
    </row>
    <row r="6" spans="1:8" ht="28.5" customHeight="1">
      <c r="A6" s="181"/>
      <c r="B6" s="181"/>
      <c r="C6" s="181"/>
      <c r="D6" s="181"/>
      <c r="E6" s="181"/>
      <c r="F6" s="181"/>
      <c r="G6" s="181"/>
      <c r="H6" s="181"/>
    </row>
    <row r="7" spans="1:8" ht="15.75" customHeight="1">
      <c r="A7" s="198" t="s">
        <v>40</v>
      </c>
      <c r="B7" s="198"/>
      <c r="C7" s="198"/>
      <c r="D7" s="198"/>
      <c r="E7" s="198"/>
      <c r="F7" s="198"/>
      <c r="G7" s="198"/>
      <c r="H7" s="198"/>
    </row>
    <row r="8" spans="1:8" ht="12.75" customHeight="1">
      <c r="A8" s="173" t="s">
        <v>162</v>
      </c>
      <c r="B8" s="167" t="s">
        <v>16</v>
      </c>
      <c r="C8" s="173" t="s">
        <v>17</v>
      </c>
      <c r="D8" s="173" t="s">
        <v>18</v>
      </c>
      <c r="E8" s="168" t="s">
        <v>186</v>
      </c>
      <c r="F8" s="167" t="s">
        <v>240</v>
      </c>
      <c r="G8" s="167" t="s">
        <v>76</v>
      </c>
      <c r="H8" s="167" t="s">
        <v>220</v>
      </c>
    </row>
    <row r="9" spans="1:8" ht="12.75" customHeight="1">
      <c r="A9" s="173"/>
      <c r="B9" s="195"/>
      <c r="C9" s="173"/>
      <c r="D9" s="173"/>
      <c r="E9" s="200"/>
      <c r="F9" s="199"/>
      <c r="G9" s="199"/>
      <c r="H9" s="199"/>
    </row>
    <row r="10" spans="1:8" ht="33" customHeight="1">
      <c r="A10" s="173"/>
      <c r="B10" s="195"/>
      <c r="C10" s="173"/>
      <c r="D10" s="173"/>
      <c r="E10" s="200"/>
      <c r="F10" s="199"/>
      <c r="G10" s="199"/>
      <c r="H10" s="199"/>
    </row>
    <row r="11" spans="1:8" ht="12.75">
      <c r="A11" s="14"/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</row>
    <row r="12" spans="1:8" ht="66.75" customHeight="1">
      <c r="A12" s="14">
        <v>1</v>
      </c>
      <c r="B12" s="91" t="s">
        <v>137</v>
      </c>
      <c r="C12" s="92">
        <v>100000000</v>
      </c>
      <c r="D12" s="99"/>
      <c r="E12" s="100"/>
      <c r="F12" s="93">
        <f>F13+F49+F79+F105</f>
        <v>2145840.05</v>
      </c>
      <c r="G12" s="93">
        <f>G13+G49+G87+G105</f>
        <v>1990358.5</v>
      </c>
      <c r="H12" s="93">
        <f>H13+H49+H87+H105</f>
        <v>1305210.9</v>
      </c>
    </row>
    <row r="13" spans="1:8" ht="30" customHeight="1">
      <c r="A13" s="14">
        <v>2</v>
      </c>
      <c r="B13" s="33" t="s">
        <v>124</v>
      </c>
      <c r="C13" s="39">
        <v>110000000</v>
      </c>
      <c r="D13" s="99"/>
      <c r="E13" s="100"/>
      <c r="F13" s="74">
        <f>F14</f>
        <v>1651287.98</v>
      </c>
      <c r="G13" s="74">
        <f>G14</f>
        <v>1536947.5</v>
      </c>
      <c r="H13" s="74">
        <f>H14</f>
        <v>874682.9</v>
      </c>
    </row>
    <row r="14" spans="1:10" ht="102" customHeight="1">
      <c r="A14" s="14">
        <v>3</v>
      </c>
      <c r="B14" s="20" t="s">
        <v>150</v>
      </c>
      <c r="C14" s="39"/>
      <c r="D14" s="99"/>
      <c r="E14" s="100"/>
      <c r="F14" s="75">
        <f>F17+F21+F39+F44+F16</f>
        <v>1651287.98</v>
      </c>
      <c r="G14" s="75">
        <f>G17+G21+G30+G39+G44</f>
        <v>1536947.5</v>
      </c>
      <c r="H14" s="75">
        <f>H17+H21+H30+H39+H44</f>
        <v>874682.9</v>
      </c>
      <c r="I14" s="78"/>
      <c r="J14" s="78"/>
    </row>
    <row r="15" spans="1:8" ht="83.25" customHeight="1">
      <c r="A15" s="14">
        <v>4</v>
      </c>
      <c r="B15" s="129" t="s">
        <v>289</v>
      </c>
      <c r="C15" s="89">
        <v>110010210</v>
      </c>
      <c r="D15" s="130">
        <v>100</v>
      </c>
      <c r="E15" s="88" t="s">
        <v>197</v>
      </c>
      <c r="F15" s="86">
        <f>F16</f>
        <v>72334</v>
      </c>
      <c r="G15" s="86">
        <f>G16</f>
        <v>0</v>
      </c>
      <c r="H15" s="86">
        <f>H16</f>
        <v>0</v>
      </c>
    </row>
    <row r="16" spans="1:8" ht="49.5" customHeight="1">
      <c r="A16" s="14">
        <v>5</v>
      </c>
      <c r="B16" s="129" t="s">
        <v>45</v>
      </c>
      <c r="C16" s="89">
        <v>110010210</v>
      </c>
      <c r="D16" s="130">
        <v>120</v>
      </c>
      <c r="E16" s="88" t="s">
        <v>197</v>
      </c>
      <c r="F16" s="86">
        <v>72334</v>
      </c>
      <c r="G16" s="86">
        <v>0</v>
      </c>
      <c r="H16" s="86">
        <v>0</v>
      </c>
    </row>
    <row r="17" spans="1:8" ht="78.75" customHeight="1">
      <c r="A17" s="14">
        <v>6</v>
      </c>
      <c r="B17" s="13" t="s">
        <v>34</v>
      </c>
      <c r="C17" s="36">
        <v>110081010</v>
      </c>
      <c r="D17" s="130">
        <v>100</v>
      </c>
      <c r="E17" s="88"/>
      <c r="F17" s="75">
        <f aca="true" t="shared" si="0" ref="F17:H19">F18</f>
        <v>529053</v>
      </c>
      <c r="G17" s="75">
        <f t="shared" si="0"/>
        <v>529053</v>
      </c>
      <c r="H17" s="75">
        <f t="shared" si="0"/>
        <v>529053</v>
      </c>
    </row>
    <row r="18" spans="1:8" ht="27" customHeight="1">
      <c r="A18" s="14">
        <v>7</v>
      </c>
      <c r="B18" s="13" t="s">
        <v>45</v>
      </c>
      <c r="C18" s="36">
        <v>110081010</v>
      </c>
      <c r="D18" s="130">
        <v>120</v>
      </c>
      <c r="E18" s="88"/>
      <c r="F18" s="75">
        <f t="shared" si="0"/>
        <v>529053</v>
      </c>
      <c r="G18" s="75">
        <f t="shared" si="0"/>
        <v>529053</v>
      </c>
      <c r="H18" s="75">
        <f t="shared" si="0"/>
        <v>529053</v>
      </c>
    </row>
    <row r="19" spans="1:8" ht="16.5" customHeight="1">
      <c r="A19" s="14">
        <v>8</v>
      </c>
      <c r="B19" s="13" t="s">
        <v>187</v>
      </c>
      <c r="C19" s="36">
        <v>110081010</v>
      </c>
      <c r="D19" s="130">
        <v>120</v>
      </c>
      <c r="E19" s="88" t="s">
        <v>7</v>
      </c>
      <c r="F19" s="75">
        <f t="shared" si="0"/>
        <v>529053</v>
      </c>
      <c r="G19" s="75">
        <f t="shared" si="0"/>
        <v>529053</v>
      </c>
      <c r="H19" s="75">
        <f t="shared" si="0"/>
        <v>529053</v>
      </c>
    </row>
    <row r="20" spans="1:8" ht="15" customHeight="1">
      <c r="A20" s="14">
        <v>9</v>
      </c>
      <c r="B20" s="13" t="s">
        <v>198</v>
      </c>
      <c r="C20" s="36">
        <v>110081010</v>
      </c>
      <c r="D20" s="130">
        <v>120</v>
      </c>
      <c r="E20" s="88" t="s">
        <v>197</v>
      </c>
      <c r="F20" s="86">
        <v>529053</v>
      </c>
      <c r="G20" s="86">
        <v>529053</v>
      </c>
      <c r="H20" s="86">
        <v>529053</v>
      </c>
    </row>
    <row r="21" spans="1:8" ht="28.5" customHeight="1">
      <c r="A21" s="14">
        <v>10</v>
      </c>
      <c r="B21" s="20" t="s">
        <v>62</v>
      </c>
      <c r="C21" s="36">
        <v>110081010</v>
      </c>
      <c r="D21" s="130">
        <v>200</v>
      </c>
      <c r="E21" s="88"/>
      <c r="F21" s="86">
        <f aca="true" t="shared" si="1" ref="F21:H23">F22</f>
        <v>1024983.98</v>
      </c>
      <c r="G21" s="86">
        <f t="shared" si="1"/>
        <v>1007894.5</v>
      </c>
      <c r="H21" s="86">
        <f t="shared" si="1"/>
        <v>345629.9</v>
      </c>
    </row>
    <row r="22" spans="1:10" ht="42.75" customHeight="1">
      <c r="A22" s="14">
        <v>11</v>
      </c>
      <c r="B22" s="20" t="s">
        <v>65</v>
      </c>
      <c r="C22" s="36">
        <v>110081010</v>
      </c>
      <c r="D22" s="130">
        <v>240</v>
      </c>
      <c r="E22" s="88"/>
      <c r="F22" s="86">
        <f t="shared" si="1"/>
        <v>1024983.98</v>
      </c>
      <c r="G22" s="86">
        <f t="shared" si="1"/>
        <v>1007894.5</v>
      </c>
      <c r="H22" s="86">
        <f t="shared" si="1"/>
        <v>345629.9</v>
      </c>
      <c r="I22" s="9"/>
      <c r="J22" s="11"/>
    </row>
    <row r="23" spans="1:10" ht="17.25" customHeight="1">
      <c r="A23" s="14">
        <v>12</v>
      </c>
      <c r="B23" s="13" t="s">
        <v>3</v>
      </c>
      <c r="C23" s="36"/>
      <c r="D23" s="130"/>
      <c r="E23" s="88" t="s">
        <v>10</v>
      </c>
      <c r="F23" s="86">
        <f t="shared" si="1"/>
        <v>1024983.98</v>
      </c>
      <c r="G23" s="86">
        <f t="shared" si="1"/>
        <v>1007894.5</v>
      </c>
      <c r="H23" s="86">
        <f t="shared" si="1"/>
        <v>345629.9</v>
      </c>
      <c r="J23" s="11"/>
    </row>
    <row r="24" spans="1:10" ht="15" customHeight="1">
      <c r="A24" s="14">
        <v>13</v>
      </c>
      <c r="B24" s="13" t="s">
        <v>4</v>
      </c>
      <c r="C24" s="36"/>
      <c r="D24" s="130"/>
      <c r="E24" s="88" t="s">
        <v>11</v>
      </c>
      <c r="F24" s="86">
        <f>F25</f>
        <v>1024983.98</v>
      </c>
      <c r="G24" s="85">
        <v>1007894.5</v>
      </c>
      <c r="H24" s="86">
        <v>345629.9</v>
      </c>
      <c r="J24" s="11"/>
    </row>
    <row r="25" spans="1:10" ht="66" customHeight="1">
      <c r="A25" s="14">
        <v>14</v>
      </c>
      <c r="B25" s="13" t="s">
        <v>137</v>
      </c>
      <c r="C25" s="36">
        <v>100000000</v>
      </c>
      <c r="D25" s="130"/>
      <c r="E25" s="88" t="s">
        <v>11</v>
      </c>
      <c r="F25" s="86">
        <f aca="true" t="shared" si="2" ref="F25:H28">F26</f>
        <v>1024983.98</v>
      </c>
      <c r="G25" s="86">
        <f t="shared" si="2"/>
        <v>1007894.5</v>
      </c>
      <c r="H25" s="86">
        <f t="shared" si="2"/>
        <v>345629.9</v>
      </c>
      <c r="J25" s="11"/>
    </row>
    <row r="26" spans="1:10" ht="30.75" customHeight="1">
      <c r="A26" s="14">
        <v>15</v>
      </c>
      <c r="B26" s="13" t="s">
        <v>138</v>
      </c>
      <c r="C26" s="36">
        <v>110000000</v>
      </c>
      <c r="D26" s="130"/>
      <c r="E26" s="88" t="s">
        <v>11</v>
      </c>
      <c r="F26" s="86">
        <f>F29+F32</f>
        <v>1024983.98</v>
      </c>
      <c r="G26" s="86">
        <f t="shared" si="2"/>
        <v>1007894.5</v>
      </c>
      <c r="H26" s="86">
        <f t="shared" si="2"/>
        <v>345629.9</v>
      </c>
      <c r="J26" s="11"/>
    </row>
    <row r="27" spans="1:10" ht="104.25" customHeight="1">
      <c r="A27" s="14">
        <v>16</v>
      </c>
      <c r="B27" s="129" t="s">
        <v>136</v>
      </c>
      <c r="C27" s="89">
        <v>110081010</v>
      </c>
      <c r="D27" s="130"/>
      <c r="E27" s="88" t="s">
        <v>11</v>
      </c>
      <c r="F27" s="86">
        <f t="shared" si="2"/>
        <v>1018983.98</v>
      </c>
      <c r="G27" s="86">
        <f t="shared" si="2"/>
        <v>1007894.5</v>
      </c>
      <c r="H27" s="86">
        <f t="shared" si="2"/>
        <v>345629.9</v>
      </c>
      <c r="J27" s="11"/>
    </row>
    <row r="28" spans="1:10" ht="33" customHeight="1">
      <c r="A28" s="14">
        <v>17</v>
      </c>
      <c r="B28" s="129" t="s">
        <v>62</v>
      </c>
      <c r="C28" s="89">
        <v>110081010</v>
      </c>
      <c r="D28" s="130">
        <v>200</v>
      </c>
      <c r="E28" s="88" t="s">
        <v>11</v>
      </c>
      <c r="F28" s="86">
        <f t="shared" si="2"/>
        <v>1018983.98</v>
      </c>
      <c r="G28" s="86">
        <f t="shared" si="2"/>
        <v>1007894.5</v>
      </c>
      <c r="H28" s="86">
        <f t="shared" si="2"/>
        <v>345629.9</v>
      </c>
      <c r="J28" s="11"/>
    </row>
    <row r="29" spans="1:10" ht="43.5" customHeight="1">
      <c r="A29" s="14">
        <v>18</v>
      </c>
      <c r="B29" s="129" t="s">
        <v>65</v>
      </c>
      <c r="C29" s="89">
        <v>110081010</v>
      </c>
      <c r="D29" s="130">
        <v>240</v>
      </c>
      <c r="E29" s="88" t="s">
        <v>11</v>
      </c>
      <c r="F29" s="86">
        <v>1018983.98</v>
      </c>
      <c r="G29" s="85">
        <v>1007894.5</v>
      </c>
      <c r="H29" s="86">
        <v>345629.9</v>
      </c>
      <c r="J29" s="11"/>
    </row>
    <row r="30" spans="1:10" ht="128.25" customHeight="1">
      <c r="A30" s="14">
        <v>19</v>
      </c>
      <c r="B30" s="13" t="s">
        <v>151</v>
      </c>
      <c r="C30" s="36">
        <v>110081040</v>
      </c>
      <c r="D30" s="99"/>
      <c r="E30" s="88" t="s">
        <v>11</v>
      </c>
      <c r="F30" s="75">
        <f aca="true" t="shared" si="3" ref="F30:H33">F31</f>
        <v>6000</v>
      </c>
      <c r="G30" s="75">
        <f t="shared" si="3"/>
        <v>0</v>
      </c>
      <c r="H30" s="75">
        <f t="shared" si="3"/>
        <v>0</v>
      </c>
      <c r="J30" s="11"/>
    </row>
    <row r="31" spans="1:10" ht="30" customHeight="1">
      <c r="A31" s="14">
        <v>20</v>
      </c>
      <c r="B31" s="20" t="s">
        <v>62</v>
      </c>
      <c r="C31" s="36">
        <v>110081040</v>
      </c>
      <c r="D31" s="130">
        <v>200</v>
      </c>
      <c r="E31" s="88"/>
      <c r="F31" s="75">
        <f t="shared" si="3"/>
        <v>6000</v>
      </c>
      <c r="G31" s="75">
        <f t="shared" si="3"/>
        <v>0</v>
      </c>
      <c r="H31" s="75">
        <f t="shared" si="3"/>
        <v>0</v>
      </c>
      <c r="J31" s="11"/>
    </row>
    <row r="32" spans="1:10" ht="42.75" customHeight="1">
      <c r="A32" s="14">
        <v>21</v>
      </c>
      <c r="B32" s="20" t="s">
        <v>65</v>
      </c>
      <c r="C32" s="36">
        <v>110081040</v>
      </c>
      <c r="D32" s="130">
        <v>240</v>
      </c>
      <c r="E32" s="88"/>
      <c r="F32" s="75">
        <v>6000</v>
      </c>
      <c r="G32" s="75">
        <f t="shared" si="3"/>
        <v>0</v>
      </c>
      <c r="H32" s="75">
        <f t="shared" si="3"/>
        <v>0</v>
      </c>
      <c r="J32" s="11"/>
    </row>
    <row r="33" spans="1:10" ht="17.25" customHeight="1">
      <c r="A33" s="14">
        <v>22</v>
      </c>
      <c r="B33" s="13" t="s">
        <v>3</v>
      </c>
      <c r="C33" s="36">
        <v>110081040</v>
      </c>
      <c r="D33" s="130">
        <v>240</v>
      </c>
      <c r="E33" s="88" t="s">
        <v>10</v>
      </c>
      <c r="F33" s="75">
        <f t="shared" si="3"/>
        <v>0</v>
      </c>
      <c r="G33" s="75">
        <f t="shared" si="3"/>
        <v>0</v>
      </c>
      <c r="H33" s="75">
        <f t="shared" si="3"/>
        <v>0</v>
      </c>
      <c r="J33" s="11"/>
    </row>
    <row r="34" spans="1:10" ht="16.5" customHeight="1">
      <c r="A34" s="14">
        <v>23</v>
      </c>
      <c r="B34" s="13" t="s">
        <v>4</v>
      </c>
      <c r="C34" s="36">
        <v>110081040</v>
      </c>
      <c r="D34" s="130">
        <v>240</v>
      </c>
      <c r="E34" s="88" t="s">
        <v>11</v>
      </c>
      <c r="F34" s="86">
        <v>0</v>
      </c>
      <c r="G34" s="86">
        <v>0</v>
      </c>
      <c r="H34" s="86">
        <v>0</v>
      </c>
      <c r="J34" s="11"/>
    </row>
    <row r="35" spans="1:10" ht="29.25" customHeight="1" hidden="1">
      <c r="A35" s="14"/>
      <c r="B35" s="13"/>
      <c r="C35" s="36"/>
      <c r="D35" s="130"/>
      <c r="E35" s="88"/>
      <c r="F35" s="86"/>
      <c r="G35" s="86"/>
      <c r="H35" s="86"/>
      <c r="J35" s="11"/>
    </row>
    <row r="36" spans="1:10" ht="16.5" customHeight="1" hidden="1">
      <c r="A36" s="14"/>
      <c r="B36" s="13"/>
      <c r="C36" s="36"/>
      <c r="D36" s="130"/>
      <c r="E36" s="88"/>
      <c r="F36" s="86"/>
      <c r="G36" s="86"/>
      <c r="H36" s="86"/>
      <c r="J36" s="11"/>
    </row>
    <row r="37" spans="1:10" ht="16.5" customHeight="1" hidden="1">
      <c r="A37" s="14"/>
      <c r="B37" s="13"/>
      <c r="C37" s="36"/>
      <c r="D37" s="130"/>
      <c r="E37" s="88"/>
      <c r="F37" s="86"/>
      <c r="G37" s="86"/>
      <c r="H37" s="86"/>
      <c r="J37" s="11"/>
    </row>
    <row r="38" spans="1:10" ht="16.5" customHeight="1" hidden="1">
      <c r="A38" s="14"/>
      <c r="B38" s="13"/>
      <c r="C38" s="36"/>
      <c r="D38" s="130"/>
      <c r="E38" s="88"/>
      <c r="F38" s="86"/>
      <c r="G38" s="86"/>
      <c r="H38" s="86"/>
      <c r="J38" s="11"/>
    </row>
    <row r="39" spans="1:10" ht="129" customHeight="1">
      <c r="A39" s="14">
        <v>24</v>
      </c>
      <c r="B39" s="13" t="s">
        <v>152</v>
      </c>
      <c r="C39" s="36">
        <v>110081050</v>
      </c>
      <c r="D39" s="130"/>
      <c r="E39" s="88"/>
      <c r="F39" s="75">
        <f aca="true" t="shared" si="4" ref="F39:H42">F40</f>
        <v>0</v>
      </c>
      <c r="G39" s="75">
        <f t="shared" si="4"/>
        <v>0</v>
      </c>
      <c r="H39" s="75">
        <f t="shared" si="4"/>
        <v>0</v>
      </c>
      <c r="J39" s="11"/>
    </row>
    <row r="40" spans="1:10" ht="27.75" customHeight="1">
      <c r="A40" s="14">
        <v>25</v>
      </c>
      <c r="B40" s="20" t="s">
        <v>62</v>
      </c>
      <c r="C40" s="36">
        <v>110081050</v>
      </c>
      <c r="D40" s="130">
        <v>200</v>
      </c>
      <c r="E40" s="88"/>
      <c r="F40" s="75">
        <f t="shared" si="4"/>
        <v>0</v>
      </c>
      <c r="G40" s="75">
        <f t="shared" si="4"/>
        <v>0</v>
      </c>
      <c r="H40" s="75">
        <f t="shared" si="4"/>
        <v>0</v>
      </c>
      <c r="J40" s="11"/>
    </row>
    <row r="41" spans="1:10" ht="42" customHeight="1">
      <c r="A41" s="14">
        <v>26</v>
      </c>
      <c r="B41" s="20" t="s">
        <v>65</v>
      </c>
      <c r="C41" s="36">
        <v>110081050</v>
      </c>
      <c r="D41" s="130">
        <v>240</v>
      </c>
      <c r="E41" s="88"/>
      <c r="F41" s="75">
        <f t="shared" si="4"/>
        <v>0</v>
      </c>
      <c r="G41" s="75">
        <f t="shared" si="4"/>
        <v>0</v>
      </c>
      <c r="H41" s="75">
        <f t="shared" si="4"/>
        <v>0</v>
      </c>
      <c r="J41" s="11"/>
    </row>
    <row r="42" spans="1:10" ht="18" customHeight="1">
      <c r="A42" s="14">
        <v>27</v>
      </c>
      <c r="B42" s="13" t="s">
        <v>3</v>
      </c>
      <c r="C42" s="36">
        <v>110081050</v>
      </c>
      <c r="D42" s="130">
        <v>240</v>
      </c>
      <c r="E42" s="88" t="s">
        <v>10</v>
      </c>
      <c r="F42" s="75">
        <f t="shared" si="4"/>
        <v>0</v>
      </c>
      <c r="G42" s="75">
        <f t="shared" si="4"/>
        <v>0</v>
      </c>
      <c r="H42" s="75">
        <f t="shared" si="4"/>
        <v>0</v>
      </c>
      <c r="J42" s="11"/>
    </row>
    <row r="43" spans="1:10" ht="15.75" customHeight="1">
      <c r="A43" s="14">
        <v>28</v>
      </c>
      <c r="B43" s="13" t="s">
        <v>4</v>
      </c>
      <c r="C43" s="36">
        <v>110081050</v>
      </c>
      <c r="D43" s="130">
        <v>240</v>
      </c>
      <c r="E43" s="88" t="s">
        <v>11</v>
      </c>
      <c r="F43" s="86">
        <v>0</v>
      </c>
      <c r="G43" s="86">
        <v>0</v>
      </c>
      <c r="H43" s="86">
        <v>0</v>
      </c>
      <c r="J43" s="11"/>
    </row>
    <row r="44" spans="1:10" ht="116.25" customHeight="1">
      <c r="A44" s="14">
        <v>29</v>
      </c>
      <c r="B44" s="13" t="s">
        <v>153</v>
      </c>
      <c r="C44" s="36">
        <v>110081060</v>
      </c>
      <c r="D44" s="130"/>
      <c r="E44" s="88"/>
      <c r="F44" s="75">
        <f aca="true" t="shared" si="5" ref="F44:H47">F45</f>
        <v>24917</v>
      </c>
      <c r="G44" s="75">
        <f t="shared" si="5"/>
        <v>0</v>
      </c>
      <c r="H44" s="75">
        <f t="shared" si="5"/>
        <v>0</v>
      </c>
      <c r="J44" s="11"/>
    </row>
    <row r="45" spans="1:10" ht="79.5" customHeight="1">
      <c r="A45" s="14">
        <v>30</v>
      </c>
      <c r="B45" s="13" t="s">
        <v>34</v>
      </c>
      <c r="C45" s="36">
        <v>110081060</v>
      </c>
      <c r="D45" s="130">
        <v>100</v>
      </c>
      <c r="E45" s="88"/>
      <c r="F45" s="75">
        <f t="shared" si="5"/>
        <v>24917</v>
      </c>
      <c r="G45" s="75">
        <f t="shared" si="5"/>
        <v>0</v>
      </c>
      <c r="H45" s="75">
        <f t="shared" si="5"/>
        <v>0</v>
      </c>
      <c r="J45" s="11"/>
    </row>
    <row r="46" spans="1:10" ht="15.75" customHeight="1">
      <c r="A46" s="14">
        <v>31</v>
      </c>
      <c r="B46" s="13" t="s">
        <v>45</v>
      </c>
      <c r="C46" s="36">
        <v>110081060</v>
      </c>
      <c r="D46" s="130">
        <v>120</v>
      </c>
      <c r="E46" s="88"/>
      <c r="F46" s="75">
        <f t="shared" si="5"/>
        <v>24917</v>
      </c>
      <c r="G46" s="75">
        <f t="shared" si="5"/>
        <v>0</v>
      </c>
      <c r="H46" s="75">
        <f t="shared" si="5"/>
        <v>0</v>
      </c>
      <c r="J46" s="11"/>
    </row>
    <row r="47" spans="1:10" ht="15.75" customHeight="1">
      <c r="A47" s="14">
        <v>32</v>
      </c>
      <c r="B47" s="13" t="s">
        <v>187</v>
      </c>
      <c r="C47" s="36">
        <v>110081060</v>
      </c>
      <c r="D47" s="130">
        <v>120</v>
      </c>
      <c r="E47" s="88" t="s">
        <v>7</v>
      </c>
      <c r="F47" s="75">
        <f t="shared" si="5"/>
        <v>24917</v>
      </c>
      <c r="G47" s="75">
        <f t="shared" si="5"/>
        <v>0</v>
      </c>
      <c r="H47" s="75">
        <f t="shared" si="5"/>
        <v>0</v>
      </c>
      <c r="J47" s="11"/>
    </row>
    <row r="48" spans="1:10" ht="15.75" customHeight="1">
      <c r="A48" s="14">
        <v>33</v>
      </c>
      <c r="B48" s="13" t="s">
        <v>198</v>
      </c>
      <c r="C48" s="36">
        <v>110081060</v>
      </c>
      <c r="D48" s="130">
        <v>120</v>
      </c>
      <c r="E48" s="88" t="s">
        <v>197</v>
      </c>
      <c r="F48" s="86">
        <v>24917</v>
      </c>
      <c r="G48" s="86">
        <v>0</v>
      </c>
      <c r="H48" s="86">
        <v>0</v>
      </c>
      <c r="J48" s="11"/>
    </row>
    <row r="49" spans="1:10" ht="42" customHeight="1">
      <c r="A49" s="14">
        <v>34</v>
      </c>
      <c r="B49" s="91" t="s">
        <v>125</v>
      </c>
      <c r="C49" s="92">
        <v>120000000</v>
      </c>
      <c r="D49" s="99"/>
      <c r="E49" s="100"/>
      <c r="F49" s="93">
        <f>F68+F73+F55+F58+F64+F67</f>
        <v>356069.07</v>
      </c>
      <c r="G49" s="93">
        <f>G68+G73+G55+G58+G64+G67</f>
        <v>360776</v>
      </c>
      <c r="H49" s="93">
        <f>H68+H73+H55+H58+H64+H67</f>
        <v>388893</v>
      </c>
      <c r="J49" s="11"/>
    </row>
    <row r="50" spans="1:10" ht="156.75" customHeight="1" hidden="1">
      <c r="A50" s="14">
        <v>28</v>
      </c>
      <c r="B50" s="94" t="s">
        <v>241</v>
      </c>
      <c r="C50" s="37">
        <v>120073930</v>
      </c>
      <c r="D50" s="99"/>
      <c r="E50" s="100"/>
      <c r="F50" s="75">
        <f aca="true" t="shared" si="6" ref="F50:H53">F51</f>
        <v>0</v>
      </c>
      <c r="G50" s="75">
        <f t="shared" si="6"/>
        <v>0</v>
      </c>
      <c r="H50" s="75">
        <f t="shared" si="6"/>
        <v>0</v>
      </c>
      <c r="J50" s="11"/>
    </row>
    <row r="51" spans="1:10" ht="39" customHeight="1" hidden="1">
      <c r="A51" s="14">
        <v>29</v>
      </c>
      <c r="B51" s="95" t="s">
        <v>242</v>
      </c>
      <c r="C51" s="37">
        <v>120073930</v>
      </c>
      <c r="D51" s="99"/>
      <c r="E51" s="100"/>
      <c r="F51" s="75">
        <f t="shared" si="6"/>
        <v>0</v>
      </c>
      <c r="G51" s="75">
        <f t="shared" si="6"/>
        <v>0</v>
      </c>
      <c r="H51" s="75">
        <f t="shared" si="6"/>
        <v>0</v>
      </c>
      <c r="J51" s="11"/>
    </row>
    <row r="52" spans="1:10" ht="39" customHeight="1" hidden="1">
      <c r="A52" s="14">
        <v>30</v>
      </c>
      <c r="B52" s="95" t="s">
        <v>243</v>
      </c>
      <c r="C52" s="37">
        <v>120073930</v>
      </c>
      <c r="D52" s="99"/>
      <c r="E52" s="100"/>
      <c r="F52" s="75">
        <f t="shared" si="6"/>
        <v>0</v>
      </c>
      <c r="G52" s="75">
        <f t="shared" si="6"/>
        <v>0</v>
      </c>
      <c r="H52" s="75">
        <f t="shared" si="6"/>
        <v>0</v>
      </c>
      <c r="J52" s="11"/>
    </row>
    <row r="53" spans="1:10" ht="20.25" customHeight="1" hidden="1">
      <c r="A53" s="14">
        <v>31</v>
      </c>
      <c r="B53" s="13" t="s">
        <v>67</v>
      </c>
      <c r="C53" s="37">
        <v>120073930</v>
      </c>
      <c r="D53" s="130">
        <v>240</v>
      </c>
      <c r="E53" s="88" t="s">
        <v>69</v>
      </c>
      <c r="F53" s="75">
        <f t="shared" si="6"/>
        <v>0</v>
      </c>
      <c r="G53" s="75">
        <f t="shared" si="6"/>
        <v>0</v>
      </c>
      <c r="H53" s="75">
        <f t="shared" si="6"/>
        <v>0</v>
      </c>
      <c r="J53" s="11"/>
    </row>
    <row r="54" spans="1:10" ht="18" customHeight="1" hidden="1">
      <c r="A54" s="14">
        <v>32</v>
      </c>
      <c r="B54" s="13" t="s">
        <v>54</v>
      </c>
      <c r="C54" s="37">
        <v>120073930</v>
      </c>
      <c r="D54" s="130">
        <v>240</v>
      </c>
      <c r="E54" s="88" t="s">
        <v>70</v>
      </c>
      <c r="F54" s="96">
        <v>0</v>
      </c>
      <c r="G54" s="96">
        <v>0</v>
      </c>
      <c r="H54" s="96">
        <v>0</v>
      </c>
      <c r="J54" s="11"/>
    </row>
    <row r="55" spans="1:10" ht="159" customHeight="1" hidden="1">
      <c r="A55" s="14">
        <v>28</v>
      </c>
      <c r="B55" s="109" t="s">
        <v>228</v>
      </c>
      <c r="C55" s="89">
        <v>120075080</v>
      </c>
      <c r="D55" s="88" t="s">
        <v>229</v>
      </c>
      <c r="E55" s="88" t="s">
        <v>69</v>
      </c>
      <c r="F55" s="86">
        <f aca="true" t="shared" si="7" ref="F55:H56">F56</f>
        <v>0</v>
      </c>
      <c r="G55" s="86">
        <f t="shared" si="7"/>
        <v>0</v>
      </c>
      <c r="H55" s="86">
        <f t="shared" si="7"/>
        <v>0</v>
      </c>
      <c r="J55" s="11"/>
    </row>
    <row r="56" spans="1:10" ht="36" customHeight="1" hidden="1">
      <c r="A56" s="14">
        <v>29</v>
      </c>
      <c r="B56" s="110" t="s">
        <v>230</v>
      </c>
      <c r="C56" s="89">
        <v>120075080</v>
      </c>
      <c r="D56" s="130">
        <v>200</v>
      </c>
      <c r="E56" s="88"/>
      <c r="F56" s="86">
        <f t="shared" si="7"/>
        <v>0</v>
      </c>
      <c r="G56" s="86">
        <f t="shared" si="7"/>
        <v>0</v>
      </c>
      <c r="H56" s="86">
        <f t="shared" si="7"/>
        <v>0</v>
      </c>
      <c r="J56" s="11"/>
    </row>
    <row r="57" spans="1:10" ht="36" customHeight="1" hidden="1">
      <c r="A57" s="14">
        <v>30</v>
      </c>
      <c r="B57" s="106" t="s">
        <v>65</v>
      </c>
      <c r="C57" s="89">
        <v>120075080</v>
      </c>
      <c r="D57" s="130">
        <v>240</v>
      </c>
      <c r="E57" s="88"/>
      <c r="F57" s="86">
        <v>0</v>
      </c>
      <c r="G57" s="86">
        <v>0</v>
      </c>
      <c r="H57" s="86">
        <v>0</v>
      </c>
      <c r="J57" s="11"/>
    </row>
    <row r="58" spans="1:10" ht="172.5" customHeight="1" hidden="1">
      <c r="A58" s="14">
        <v>31</v>
      </c>
      <c r="B58" s="109" t="s">
        <v>231</v>
      </c>
      <c r="C58" s="89" t="s">
        <v>232</v>
      </c>
      <c r="D58" s="88" t="s">
        <v>229</v>
      </c>
      <c r="E58" s="88"/>
      <c r="F58" s="86">
        <f aca="true" t="shared" si="8" ref="F58:H59">F59</f>
        <v>0</v>
      </c>
      <c r="G58" s="86">
        <f t="shared" si="8"/>
        <v>0</v>
      </c>
      <c r="H58" s="86">
        <f t="shared" si="8"/>
        <v>0</v>
      </c>
      <c r="J58" s="11"/>
    </row>
    <row r="59" spans="1:10" ht="35.25" customHeight="1" hidden="1">
      <c r="A59" s="14">
        <v>32</v>
      </c>
      <c r="B59" s="110" t="s">
        <v>230</v>
      </c>
      <c r="C59" s="89" t="s">
        <v>232</v>
      </c>
      <c r="D59" s="130">
        <v>200</v>
      </c>
      <c r="E59" s="88"/>
      <c r="F59" s="86">
        <f t="shared" si="8"/>
        <v>0</v>
      </c>
      <c r="G59" s="86">
        <f t="shared" si="8"/>
        <v>0</v>
      </c>
      <c r="H59" s="86">
        <f t="shared" si="8"/>
        <v>0</v>
      </c>
      <c r="J59" s="11"/>
    </row>
    <row r="60" spans="1:10" ht="35.25" customHeight="1" hidden="1">
      <c r="A60" s="14">
        <v>33</v>
      </c>
      <c r="B60" s="106" t="s">
        <v>65</v>
      </c>
      <c r="C60" s="89" t="s">
        <v>232</v>
      </c>
      <c r="D60" s="130">
        <v>240</v>
      </c>
      <c r="E60" s="88"/>
      <c r="F60" s="86">
        <v>0</v>
      </c>
      <c r="G60" s="86">
        <v>0</v>
      </c>
      <c r="H60" s="86">
        <v>0</v>
      </c>
      <c r="J60" s="11"/>
    </row>
    <row r="61" spans="1:10" ht="35.25" customHeight="1" hidden="1">
      <c r="A61" s="14"/>
      <c r="B61" s="142"/>
      <c r="C61" s="89"/>
      <c r="D61" s="130"/>
      <c r="E61" s="88"/>
      <c r="F61" s="86"/>
      <c r="G61" s="86"/>
      <c r="H61" s="86"/>
      <c r="J61" s="11"/>
    </row>
    <row r="62" spans="1:10" ht="158.25" customHeight="1">
      <c r="A62" s="14">
        <v>35</v>
      </c>
      <c r="B62" s="129" t="s">
        <v>295</v>
      </c>
      <c r="C62" s="89">
        <v>120075080</v>
      </c>
      <c r="D62" s="130"/>
      <c r="E62" s="88" t="s">
        <v>70</v>
      </c>
      <c r="F62" s="86">
        <f aca="true" t="shared" si="9" ref="F62:H63">F63</f>
        <v>210200</v>
      </c>
      <c r="G62" s="86">
        <f t="shared" si="9"/>
        <v>218376</v>
      </c>
      <c r="H62" s="86">
        <f t="shared" si="9"/>
        <v>226893</v>
      </c>
      <c r="J62" s="11"/>
    </row>
    <row r="63" spans="1:10" ht="35.25" customHeight="1">
      <c r="A63" s="14">
        <v>36</v>
      </c>
      <c r="B63" s="129" t="str">
        <f>B69</f>
        <v>Закупки товаров, работ и услуг для государственных (муниципальных) нужд</v>
      </c>
      <c r="C63" s="89">
        <v>120075080</v>
      </c>
      <c r="D63" s="130">
        <v>200</v>
      </c>
      <c r="E63" s="88" t="s">
        <v>70</v>
      </c>
      <c r="F63" s="86">
        <f t="shared" si="9"/>
        <v>210200</v>
      </c>
      <c r="G63" s="86">
        <f t="shared" si="9"/>
        <v>218376</v>
      </c>
      <c r="H63" s="86">
        <f t="shared" si="9"/>
        <v>226893</v>
      </c>
      <c r="J63" s="11"/>
    </row>
    <row r="64" spans="1:10" ht="43.5" customHeight="1">
      <c r="A64" s="14">
        <v>37</v>
      </c>
      <c r="B64" s="129" t="str">
        <f>B70</f>
        <v>Иные закупки товаров, работ и услуг для обеспечения государственных (муниципальных) нужд</v>
      </c>
      <c r="C64" s="89">
        <v>120075080</v>
      </c>
      <c r="D64" s="88" t="s">
        <v>66</v>
      </c>
      <c r="E64" s="88" t="s">
        <v>70</v>
      </c>
      <c r="F64" s="86">
        <v>210200</v>
      </c>
      <c r="G64" s="86">
        <v>218376</v>
      </c>
      <c r="H64" s="86">
        <v>226893</v>
      </c>
      <c r="J64" s="11"/>
    </row>
    <row r="65" spans="1:10" ht="159" customHeight="1">
      <c r="A65" s="14">
        <v>38</v>
      </c>
      <c r="B65" s="129" t="s">
        <v>295</v>
      </c>
      <c r="C65" s="89" t="s">
        <v>296</v>
      </c>
      <c r="D65" s="130"/>
      <c r="E65" s="88" t="s">
        <v>70</v>
      </c>
      <c r="F65" s="86">
        <f aca="true" t="shared" si="10" ref="F65:H66">F66</f>
        <v>2523</v>
      </c>
      <c r="G65" s="86">
        <f t="shared" si="10"/>
        <v>0</v>
      </c>
      <c r="H65" s="86">
        <f t="shared" si="10"/>
        <v>0</v>
      </c>
      <c r="J65" s="11"/>
    </row>
    <row r="66" spans="1:10" ht="30.75" customHeight="1">
      <c r="A66" s="14">
        <v>39</v>
      </c>
      <c r="B66" s="143" t="s">
        <v>62</v>
      </c>
      <c r="C66" s="89" t="s">
        <v>296</v>
      </c>
      <c r="D66" s="130">
        <v>200</v>
      </c>
      <c r="E66" s="88" t="s">
        <v>70</v>
      </c>
      <c r="F66" s="86">
        <f t="shared" si="10"/>
        <v>2523</v>
      </c>
      <c r="G66" s="86">
        <f t="shared" si="10"/>
        <v>0</v>
      </c>
      <c r="H66" s="86">
        <f t="shared" si="10"/>
        <v>0</v>
      </c>
      <c r="J66" s="11"/>
    </row>
    <row r="67" spans="1:10" ht="45" customHeight="1">
      <c r="A67" s="14">
        <v>40</v>
      </c>
      <c r="B67" s="129" t="str">
        <f>B70</f>
        <v>Иные закупки товаров, работ и услуг для обеспечения государственных (муниципальных) нужд</v>
      </c>
      <c r="C67" s="89" t="s">
        <v>296</v>
      </c>
      <c r="D67" s="130">
        <v>240</v>
      </c>
      <c r="E67" s="88" t="s">
        <v>70</v>
      </c>
      <c r="F67" s="86">
        <v>2523</v>
      </c>
      <c r="G67" s="86">
        <v>0</v>
      </c>
      <c r="H67" s="86">
        <v>0</v>
      </c>
      <c r="J67" s="11"/>
    </row>
    <row r="68" spans="1:10" ht="154.5" customHeight="1">
      <c r="A68" s="14">
        <v>41</v>
      </c>
      <c r="B68" s="13" t="s">
        <v>126</v>
      </c>
      <c r="C68" s="36">
        <v>120081090</v>
      </c>
      <c r="D68" s="130"/>
      <c r="E68" s="88" t="s">
        <v>70</v>
      </c>
      <c r="F68" s="75">
        <f aca="true" t="shared" si="11" ref="F68:H71">F69</f>
        <v>143346.07</v>
      </c>
      <c r="G68" s="75">
        <f t="shared" si="11"/>
        <v>142400</v>
      </c>
      <c r="H68" s="75">
        <f t="shared" si="11"/>
        <v>162000</v>
      </c>
      <c r="J68" s="11"/>
    </row>
    <row r="69" spans="1:10" ht="27.75" customHeight="1">
      <c r="A69" s="14">
        <v>42</v>
      </c>
      <c r="B69" s="20" t="s">
        <v>62</v>
      </c>
      <c r="C69" s="36">
        <v>120081090</v>
      </c>
      <c r="D69" s="130">
        <v>200</v>
      </c>
      <c r="E69" s="88" t="s">
        <v>70</v>
      </c>
      <c r="F69" s="75">
        <f t="shared" si="11"/>
        <v>143346.07</v>
      </c>
      <c r="G69" s="75">
        <f t="shared" si="11"/>
        <v>142400</v>
      </c>
      <c r="H69" s="75">
        <f t="shared" si="11"/>
        <v>162000</v>
      </c>
      <c r="J69" s="11"/>
    </row>
    <row r="70" spans="1:10" ht="41.25" customHeight="1">
      <c r="A70" s="14">
        <v>43</v>
      </c>
      <c r="B70" s="20" t="s">
        <v>65</v>
      </c>
      <c r="C70" s="36">
        <v>120081090</v>
      </c>
      <c r="D70" s="130">
        <v>240</v>
      </c>
      <c r="E70" s="88"/>
      <c r="F70" s="75">
        <f t="shared" si="11"/>
        <v>143346.07</v>
      </c>
      <c r="G70" s="75">
        <f t="shared" si="11"/>
        <v>142400</v>
      </c>
      <c r="H70" s="75">
        <f t="shared" si="11"/>
        <v>162000</v>
      </c>
      <c r="J70" s="11"/>
    </row>
    <row r="71" spans="1:10" ht="15.75" customHeight="1">
      <c r="A71" s="14">
        <v>44</v>
      </c>
      <c r="B71" s="13" t="s">
        <v>67</v>
      </c>
      <c r="C71" s="36">
        <v>120081090</v>
      </c>
      <c r="D71" s="130">
        <v>240</v>
      </c>
      <c r="E71" s="88" t="s">
        <v>69</v>
      </c>
      <c r="F71" s="75">
        <f t="shared" si="11"/>
        <v>143346.07</v>
      </c>
      <c r="G71" s="75">
        <f t="shared" si="11"/>
        <v>142400</v>
      </c>
      <c r="H71" s="75">
        <f t="shared" si="11"/>
        <v>162000</v>
      </c>
      <c r="J71" s="11"/>
    </row>
    <row r="72" spans="1:10" ht="15.75" customHeight="1">
      <c r="A72" s="130">
        <v>45</v>
      </c>
      <c r="B72" s="129" t="s">
        <v>54</v>
      </c>
      <c r="C72" s="89">
        <v>120081090</v>
      </c>
      <c r="D72" s="130">
        <v>240</v>
      </c>
      <c r="E72" s="88" t="s">
        <v>70</v>
      </c>
      <c r="F72" s="86">
        <v>143346.07</v>
      </c>
      <c r="G72" s="86">
        <v>142400</v>
      </c>
      <c r="H72" s="86">
        <v>162000</v>
      </c>
      <c r="J72" s="11"/>
    </row>
    <row r="73" spans="1:10" ht="130.5" customHeight="1">
      <c r="A73" s="14">
        <v>46</v>
      </c>
      <c r="B73" s="56" t="s">
        <v>94</v>
      </c>
      <c r="C73" s="37">
        <v>120082120</v>
      </c>
      <c r="D73" s="130"/>
      <c r="E73" s="88"/>
      <c r="F73" s="75">
        <f aca="true" t="shared" si="12" ref="F73:H74">F74</f>
        <v>0</v>
      </c>
      <c r="G73" s="75">
        <f t="shared" si="12"/>
        <v>0</v>
      </c>
      <c r="H73" s="75">
        <f t="shared" si="12"/>
        <v>0</v>
      </c>
      <c r="J73" s="11"/>
    </row>
    <row r="74" spans="1:10" ht="28.5" customHeight="1">
      <c r="A74" s="14">
        <v>47</v>
      </c>
      <c r="B74" s="20" t="s">
        <v>62</v>
      </c>
      <c r="C74" s="37">
        <v>120082120</v>
      </c>
      <c r="D74" s="130">
        <v>200</v>
      </c>
      <c r="E74" s="88"/>
      <c r="F74" s="75">
        <f t="shared" si="12"/>
        <v>0</v>
      </c>
      <c r="G74" s="75">
        <f t="shared" si="12"/>
        <v>0</v>
      </c>
      <c r="H74" s="75">
        <f t="shared" si="12"/>
        <v>0</v>
      </c>
      <c r="J74" s="11"/>
    </row>
    <row r="75" spans="1:10" ht="41.25" customHeight="1">
      <c r="A75" s="14">
        <v>48</v>
      </c>
      <c r="B75" s="20" t="s">
        <v>65</v>
      </c>
      <c r="C75" s="37">
        <v>120082120</v>
      </c>
      <c r="D75" s="130">
        <v>240</v>
      </c>
      <c r="E75" s="88"/>
      <c r="F75" s="86">
        <v>0</v>
      </c>
      <c r="G75" s="86">
        <v>0</v>
      </c>
      <c r="H75" s="86">
        <v>0</v>
      </c>
      <c r="J75" s="11"/>
    </row>
    <row r="76" spans="1:10" ht="41.25" customHeight="1">
      <c r="A76" s="14">
        <v>49</v>
      </c>
      <c r="B76" s="13" t="s">
        <v>203</v>
      </c>
      <c r="C76" s="37"/>
      <c r="D76" s="130"/>
      <c r="E76" s="18" t="s">
        <v>1</v>
      </c>
      <c r="F76" s="86">
        <f aca="true" t="shared" si="13" ref="F76:H78">F77</f>
        <v>96848</v>
      </c>
      <c r="G76" s="86">
        <f t="shared" si="13"/>
        <v>51000</v>
      </c>
      <c r="H76" s="86">
        <f t="shared" si="13"/>
        <v>0</v>
      </c>
      <c r="J76" s="11"/>
    </row>
    <row r="77" spans="1:10" ht="41.25" customHeight="1">
      <c r="A77" s="14">
        <v>50</v>
      </c>
      <c r="B77" s="13" t="s">
        <v>291</v>
      </c>
      <c r="C77" s="37"/>
      <c r="D77" s="130"/>
      <c r="E77" s="88"/>
      <c r="F77" s="86">
        <f t="shared" si="13"/>
        <v>96848</v>
      </c>
      <c r="G77" s="86">
        <f t="shared" si="13"/>
        <v>51000</v>
      </c>
      <c r="H77" s="86">
        <f t="shared" si="13"/>
        <v>0</v>
      </c>
      <c r="J77" s="11"/>
    </row>
    <row r="78" spans="1:10" ht="41.25" customHeight="1">
      <c r="A78" s="14">
        <v>51</v>
      </c>
      <c r="B78" s="13" t="s">
        <v>137</v>
      </c>
      <c r="C78" s="36">
        <v>100000000</v>
      </c>
      <c r="D78" s="130"/>
      <c r="E78" s="18" t="s">
        <v>290</v>
      </c>
      <c r="F78" s="86">
        <f t="shared" si="13"/>
        <v>96848</v>
      </c>
      <c r="G78" s="86">
        <f t="shared" si="13"/>
        <v>51000</v>
      </c>
      <c r="H78" s="86">
        <f t="shared" si="13"/>
        <v>0</v>
      </c>
      <c r="J78" s="11"/>
    </row>
    <row r="79" spans="1:10" ht="41.25" customHeight="1">
      <c r="A79" s="14">
        <v>52</v>
      </c>
      <c r="B79" s="13" t="s">
        <v>292</v>
      </c>
      <c r="C79" s="36">
        <v>1300000000</v>
      </c>
      <c r="D79" s="130"/>
      <c r="E79" s="18" t="s">
        <v>290</v>
      </c>
      <c r="F79" s="86">
        <f>F82+F85+F104</f>
        <v>96848</v>
      </c>
      <c r="G79" s="86">
        <f>G82+G85+G104</f>
        <v>51000</v>
      </c>
      <c r="H79" s="86">
        <f>H82+H85+H104</f>
        <v>0</v>
      </c>
      <c r="J79" s="11"/>
    </row>
    <row r="80" spans="1:10" ht="129.75" customHeight="1">
      <c r="A80" s="14">
        <v>53</v>
      </c>
      <c r="B80" s="133" t="s">
        <v>131</v>
      </c>
      <c r="C80" s="89">
        <v>130074120</v>
      </c>
      <c r="D80" s="130"/>
      <c r="E80" s="88" t="s">
        <v>290</v>
      </c>
      <c r="F80" s="86">
        <f aca="true" t="shared" si="14" ref="F80:H81">F81</f>
        <v>45188</v>
      </c>
      <c r="G80" s="86">
        <f t="shared" si="14"/>
        <v>0</v>
      </c>
      <c r="H80" s="86">
        <f t="shared" si="14"/>
        <v>0</v>
      </c>
      <c r="J80" s="11"/>
    </row>
    <row r="81" spans="1:10" ht="41.25" customHeight="1">
      <c r="A81" s="14">
        <v>54</v>
      </c>
      <c r="B81" s="134" t="s">
        <v>62</v>
      </c>
      <c r="C81" s="89">
        <v>130074120</v>
      </c>
      <c r="D81" s="88" t="s">
        <v>63</v>
      </c>
      <c r="E81" s="88" t="s">
        <v>290</v>
      </c>
      <c r="F81" s="86">
        <f t="shared" si="14"/>
        <v>45188</v>
      </c>
      <c r="G81" s="86">
        <f t="shared" si="14"/>
        <v>0</v>
      </c>
      <c r="H81" s="86">
        <f t="shared" si="14"/>
        <v>0</v>
      </c>
      <c r="J81" s="11"/>
    </row>
    <row r="82" spans="1:10" ht="41.25" customHeight="1">
      <c r="A82" s="14">
        <v>55</v>
      </c>
      <c r="B82" s="134" t="s">
        <v>65</v>
      </c>
      <c r="C82" s="89">
        <v>130074120</v>
      </c>
      <c r="D82" s="88" t="s">
        <v>66</v>
      </c>
      <c r="E82" s="88" t="s">
        <v>290</v>
      </c>
      <c r="F82" s="85">
        <v>45188</v>
      </c>
      <c r="G82" s="86">
        <v>0</v>
      </c>
      <c r="H82" s="86">
        <v>0</v>
      </c>
      <c r="J82" s="11"/>
    </row>
    <row r="83" spans="1:10" ht="130.5" customHeight="1">
      <c r="A83" s="14">
        <v>56</v>
      </c>
      <c r="B83" s="134" t="s">
        <v>293</v>
      </c>
      <c r="C83" s="89" t="s">
        <v>294</v>
      </c>
      <c r="D83" s="130"/>
      <c r="E83" s="88" t="s">
        <v>290</v>
      </c>
      <c r="F83" s="86">
        <f aca="true" t="shared" si="15" ref="F83:H84">F84</f>
        <v>2259</v>
      </c>
      <c r="G83" s="86">
        <f t="shared" si="15"/>
        <v>0</v>
      </c>
      <c r="H83" s="86">
        <f t="shared" si="15"/>
        <v>0</v>
      </c>
      <c r="J83" s="11"/>
    </row>
    <row r="84" spans="1:10" ht="41.25" customHeight="1">
      <c r="A84" s="14">
        <v>57</v>
      </c>
      <c r="B84" s="129" t="s">
        <v>62</v>
      </c>
      <c r="C84" s="89" t="s">
        <v>294</v>
      </c>
      <c r="D84" s="88" t="s">
        <v>63</v>
      </c>
      <c r="E84" s="88" t="s">
        <v>290</v>
      </c>
      <c r="F84" s="86">
        <f t="shared" si="15"/>
        <v>2259</v>
      </c>
      <c r="G84" s="86">
        <f t="shared" si="15"/>
        <v>0</v>
      </c>
      <c r="H84" s="86">
        <f t="shared" si="15"/>
        <v>0</v>
      </c>
      <c r="J84" s="11"/>
    </row>
    <row r="85" spans="1:10" ht="41.25" customHeight="1">
      <c r="A85" s="14">
        <v>58</v>
      </c>
      <c r="B85" s="134" t="s">
        <v>65</v>
      </c>
      <c r="C85" s="89" t="s">
        <v>294</v>
      </c>
      <c r="D85" s="88" t="s">
        <v>66</v>
      </c>
      <c r="E85" s="88" t="s">
        <v>290</v>
      </c>
      <c r="F85" s="85">
        <v>2259</v>
      </c>
      <c r="G85" s="86">
        <v>0</v>
      </c>
      <c r="H85" s="86">
        <v>0</v>
      </c>
      <c r="J85" s="11"/>
    </row>
    <row r="86" spans="1:10" ht="66.75" customHeight="1">
      <c r="A86" s="14">
        <v>59</v>
      </c>
      <c r="B86" s="13" t="s">
        <v>137</v>
      </c>
      <c r="C86" s="36">
        <v>100000000</v>
      </c>
      <c r="D86" s="130"/>
      <c r="E86" s="18" t="s">
        <v>2</v>
      </c>
      <c r="F86" s="86">
        <f>F87</f>
        <v>49401</v>
      </c>
      <c r="G86" s="86">
        <f>G87</f>
        <v>51000</v>
      </c>
      <c r="H86" s="86">
        <f>H87</f>
        <v>0</v>
      </c>
      <c r="J86" s="11"/>
    </row>
    <row r="87" spans="1:10" ht="40.5" customHeight="1">
      <c r="A87" s="14">
        <v>60</v>
      </c>
      <c r="B87" s="129" t="s">
        <v>35</v>
      </c>
      <c r="C87" s="89">
        <v>130000000</v>
      </c>
      <c r="D87" s="88"/>
      <c r="E87" s="18" t="s">
        <v>2</v>
      </c>
      <c r="F87" s="86">
        <f>F100</f>
        <v>49401</v>
      </c>
      <c r="G87" s="86">
        <f>G100</f>
        <v>51000</v>
      </c>
      <c r="H87" s="86">
        <f>H100</f>
        <v>0</v>
      </c>
      <c r="J87" s="11"/>
    </row>
    <row r="88" spans="1:10" ht="40.5" customHeight="1" hidden="1">
      <c r="A88" s="14"/>
      <c r="B88" s="91"/>
      <c r="C88" s="92"/>
      <c r="D88" s="100"/>
      <c r="E88" s="100"/>
      <c r="F88" s="93"/>
      <c r="G88" s="93"/>
      <c r="H88" s="93"/>
      <c r="J88" s="11"/>
    </row>
    <row r="89" spans="1:10" ht="40.5" customHeight="1" hidden="1">
      <c r="A89" s="14"/>
      <c r="B89" s="91"/>
      <c r="C89" s="92"/>
      <c r="D89" s="100"/>
      <c r="E89" s="100"/>
      <c r="F89" s="93"/>
      <c r="G89" s="93"/>
      <c r="H89" s="93"/>
      <c r="J89" s="11"/>
    </row>
    <row r="90" spans="1:10" ht="40.5" customHeight="1" hidden="1">
      <c r="A90" s="14"/>
      <c r="B90" s="91"/>
      <c r="C90" s="92"/>
      <c r="D90" s="100"/>
      <c r="E90" s="100"/>
      <c r="F90" s="93"/>
      <c r="G90" s="93"/>
      <c r="H90" s="93"/>
      <c r="J90" s="11"/>
    </row>
    <row r="91" spans="1:10" ht="40.5" customHeight="1" hidden="1">
      <c r="A91" s="14"/>
      <c r="B91" s="91"/>
      <c r="C91" s="92"/>
      <c r="D91" s="100"/>
      <c r="E91" s="100"/>
      <c r="F91" s="93"/>
      <c r="G91" s="93"/>
      <c r="H91" s="93"/>
      <c r="J91" s="11"/>
    </row>
    <row r="92" spans="1:10" ht="40.5" customHeight="1" hidden="1">
      <c r="A92" s="14"/>
      <c r="B92" s="91"/>
      <c r="C92" s="92"/>
      <c r="D92" s="100"/>
      <c r="E92" s="100"/>
      <c r="F92" s="93"/>
      <c r="G92" s="93"/>
      <c r="H92" s="93"/>
      <c r="J92" s="11"/>
    </row>
    <row r="93" spans="1:10" ht="40.5" customHeight="1" hidden="1">
      <c r="A93" s="14"/>
      <c r="B93" s="91"/>
      <c r="C93" s="92"/>
      <c r="D93" s="100"/>
      <c r="E93" s="100"/>
      <c r="F93" s="93"/>
      <c r="G93" s="93"/>
      <c r="H93" s="93"/>
      <c r="J93" s="11"/>
    </row>
    <row r="94" spans="1:10" ht="40.5" customHeight="1" hidden="1">
      <c r="A94" s="14"/>
      <c r="B94" s="91"/>
      <c r="C94" s="92"/>
      <c r="D94" s="100"/>
      <c r="E94" s="100"/>
      <c r="F94" s="93"/>
      <c r="G94" s="93"/>
      <c r="H94" s="93"/>
      <c r="J94" s="11"/>
    </row>
    <row r="95" spans="1:10" ht="40.5" customHeight="1" hidden="1">
      <c r="A95" s="14"/>
      <c r="B95" s="91"/>
      <c r="C95" s="92"/>
      <c r="D95" s="100"/>
      <c r="E95" s="100"/>
      <c r="F95" s="93"/>
      <c r="G95" s="93"/>
      <c r="H95" s="93"/>
      <c r="J95" s="11"/>
    </row>
    <row r="96" spans="1:10" ht="40.5" customHeight="1" hidden="1">
      <c r="A96" s="14"/>
      <c r="B96" s="91"/>
      <c r="C96" s="92"/>
      <c r="D96" s="100"/>
      <c r="E96" s="100"/>
      <c r="F96" s="93"/>
      <c r="G96" s="93"/>
      <c r="H96" s="93"/>
      <c r="J96" s="11"/>
    </row>
    <row r="97" spans="1:10" ht="40.5" customHeight="1" hidden="1">
      <c r="A97" s="14"/>
      <c r="B97" s="91"/>
      <c r="C97" s="92"/>
      <c r="D97" s="100"/>
      <c r="E97" s="100"/>
      <c r="F97" s="93"/>
      <c r="G97" s="93"/>
      <c r="H97" s="93"/>
      <c r="J97" s="11"/>
    </row>
    <row r="98" spans="1:10" ht="40.5" customHeight="1" hidden="1">
      <c r="A98" s="14"/>
      <c r="B98" s="91"/>
      <c r="C98" s="92"/>
      <c r="D98" s="100"/>
      <c r="E98" s="100"/>
      <c r="F98" s="93"/>
      <c r="G98" s="93"/>
      <c r="H98" s="93"/>
      <c r="J98" s="11"/>
    </row>
    <row r="99" spans="1:10" ht="40.5" customHeight="1" hidden="1">
      <c r="A99" s="14"/>
      <c r="B99" s="91"/>
      <c r="C99" s="92"/>
      <c r="D99" s="100"/>
      <c r="E99" s="100"/>
      <c r="F99" s="93"/>
      <c r="G99" s="93"/>
      <c r="H99" s="93"/>
      <c r="J99" s="11"/>
    </row>
    <row r="100" spans="1:10" ht="126.75" customHeight="1">
      <c r="A100" s="14">
        <v>61</v>
      </c>
      <c r="B100" s="13" t="s">
        <v>130</v>
      </c>
      <c r="C100" s="36">
        <v>130082020</v>
      </c>
      <c r="D100" s="88"/>
      <c r="E100" s="88"/>
      <c r="F100" s="76">
        <f aca="true" t="shared" si="16" ref="F100:H103">F101</f>
        <v>49401</v>
      </c>
      <c r="G100" s="76">
        <f t="shared" si="16"/>
        <v>51000</v>
      </c>
      <c r="H100" s="76">
        <f t="shared" si="16"/>
        <v>0</v>
      </c>
      <c r="J100" s="11"/>
    </row>
    <row r="101" spans="1:10" ht="30" customHeight="1">
      <c r="A101" s="14">
        <v>62</v>
      </c>
      <c r="B101" s="20" t="s">
        <v>62</v>
      </c>
      <c r="C101" s="37">
        <v>130082020</v>
      </c>
      <c r="D101" s="88" t="s">
        <v>63</v>
      </c>
      <c r="E101" s="88"/>
      <c r="F101" s="75">
        <f t="shared" si="16"/>
        <v>49401</v>
      </c>
      <c r="G101" s="75">
        <f t="shared" si="16"/>
        <v>51000</v>
      </c>
      <c r="H101" s="75">
        <f t="shared" si="16"/>
        <v>0</v>
      </c>
      <c r="J101" s="11"/>
    </row>
    <row r="102" spans="1:10" ht="42.75" customHeight="1">
      <c r="A102" s="14">
        <v>63</v>
      </c>
      <c r="B102" s="20" t="s">
        <v>65</v>
      </c>
      <c r="C102" s="37">
        <v>130082020</v>
      </c>
      <c r="D102" s="88" t="s">
        <v>66</v>
      </c>
      <c r="E102" s="88"/>
      <c r="F102" s="75">
        <f t="shared" si="16"/>
        <v>49401</v>
      </c>
      <c r="G102" s="75">
        <f t="shared" si="16"/>
        <v>51000</v>
      </c>
      <c r="H102" s="75">
        <f t="shared" si="16"/>
        <v>0</v>
      </c>
      <c r="J102" s="11"/>
    </row>
    <row r="103" spans="1:10" ht="30" customHeight="1">
      <c r="A103" s="14">
        <v>64</v>
      </c>
      <c r="B103" s="13" t="s">
        <v>203</v>
      </c>
      <c r="C103" s="36">
        <v>130082020</v>
      </c>
      <c r="D103" s="130">
        <v>240</v>
      </c>
      <c r="E103" s="88"/>
      <c r="F103" s="75">
        <f t="shared" si="16"/>
        <v>49401</v>
      </c>
      <c r="G103" s="75">
        <f t="shared" si="16"/>
        <v>51000</v>
      </c>
      <c r="H103" s="75">
        <f t="shared" si="16"/>
        <v>0</v>
      </c>
      <c r="J103" s="11"/>
    </row>
    <row r="104" spans="1:10" ht="39" customHeight="1">
      <c r="A104" s="14">
        <v>65</v>
      </c>
      <c r="B104" s="13" t="s">
        <v>0</v>
      </c>
      <c r="C104" s="36">
        <v>130082020</v>
      </c>
      <c r="D104" s="130">
        <v>240</v>
      </c>
      <c r="E104" s="88" t="s">
        <v>2</v>
      </c>
      <c r="F104" s="86">
        <v>49401</v>
      </c>
      <c r="G104" s="86">
        <v>51000</v>
      </c>
      <c r="H104" s="86">
        <v>0</v>
      </c>
      <c r="J104" s="11"/>
    </row>
    <row r="105" spans="1:8" ht="28.5" customHeight="1">
      <c r="A105" s="14">
        <v>66</v>
      </c>
      <c r="B105" s="91" t="s">
        <v>154</v>
      </c>
      <c r="C105" s="92">
        <v>1400000000</v>
      </c>
      <c r="D105" s="99"/>
      <c r="E105" s="100"/>
      <c r="F105" s="93">
        <f>F106+F111</f>
        <v>41635</v>
      </c>
      <c r="G105" s="93">
        <f>G106+G111</f>
        <v>41635</v>
      </c>
      <c r="H105" s="93">
        <f>H106+H111</f>
        <v>41635</v>
      </c>
    </row>
    <row r="106" spans="1:8" ht="118.5" customHeight="1">
      <c r="A106" s="14">
        <v>67</v>
      </c>
      <c r="B106" s="30" t="s">
        <v>155</v>
      </c>
      <c r="C106" s="36">
        <v>140075550</v>
      </c>
      <c r="D106" s="130"/>
      <c r="E106" s="88"/>
      <c r="F106" s="75">
        <f>F107</f>
        <v>41635</v>
      </c>
      <c r="G106" s="75">
        <f aca="true" t="shared" si="17" ref="G106:H109">G107</f>
        <v>41635</v>
      </c>
      <c r="H106" s="75">
        <f t="shared" si="17"/>
        <v>41635</v>
      </c>
    </row>
    <row r="107" spans="1:8" ht="28.5" customHeight="1">
      <c r="A107" s="14">
        <v>68</v>
      </c>
      <c r="B107" s="20" t="s">
        <v>62</v>
      </c>
      <c r="C107" s="36">
        <v>140075550</v>
      </c>
      <c r="D107" s="130">
        <v>200</v>
      </c>
      <c r="E107" s="88"/>
      <c r="F107" s="75">
        <f>F108</f>
        <v>41635</v>
      </c>
      <c r="G107" s="75">
        <f t="shared" si="17"/>
        <v>41635</v>
      </c>
      <c r="H107" s="75">
        <f t="shared" si="17"/>
        <v>41635</v>
      </c>
    </row>
    <row r="108" spans="1:8" ht="39.75" customHeight="1">
      <c r="A108" s="14">
        <v>69</v>
      </c>
      <c r="B108" s="20" t="s">
        <v>65</v>
      </c>
      <c r="C108" s="36">
        <v>140075550</v>
      </c>
      <c r="D108" s="130">
        <v>240</v>
      </c>
      <c r="E108" s="88"/>
      <c r="F108" s="75">
        <f>F109</f>
        <v>41635</v>
      </c>
      <c r="G108" s="75">
        <f t="shared" si="17"/>
        <v>41635</v>
      </c>
      <c r="H108" s="75">
        <f t="shared" si="17"/>
        <v>41635</v>
      </c>
    </row>
    <row r="109" spans="1:8" ht="15.75" customHeight="1">
      <c r="A109" s="14">
        <v>70</v>
      </c>
      <c r="B109" s="30" t="s">
        <v>141</v>
      </c>
      <c r="C109" s="36">
        <v>140075550</v>
      </c>
      <c r="D109" s="130">
        <v>240</v>
      </c>
      <c r="E109" s="88" t="s">
        <v>142</v>
      </c>
      <c r="F109" s="75">
        <f>F110</f>
        <v>41635</v>
      </c>
      <c r="G109" s="75">
        <f t="shared" si="17"/>
        <v>41635</v>
      </c>
      <c r="H109" s="75">
        <f t="shared" si="17"/>
        <v>41635</v>
      </c>
    </row>
    <row r="110" spans="1:8" ht="15.75" customHeight="1">
      <c r="A110" s="14">
        <v>71</v>
      </c>
      <c r="B110" s="30" t="s">
        <v>143</v>
      </c>
      <c r="C110" s="36">
        <v>140075550</v>
      </c>
      <c r="D110" s="130">
        <v>240</v>
      </c>
      <c r="E110" s="88" t="s">
        <v>144</v>
      </c>
      <c r="F110" s="86">
        <v>41635</v>
      </c>
      <c r="G110" s="86">
        <v>41635</v>
      </c>
      <c r="H110" s="86">
        <v>41635</v>
      </c>
    </row>
    <row r="111" spans="1:8" ht="118.5" customHeight="1" hidden="1">
      <c r="A111" s="14">
        <v>54</v>
      </c>
      <c r="B111" s="30" t="s">
        <v>159</v>
      </c>
      <c r="C111" s="36" t="s">
        <v>93</v>
      </c>
      <c r="D111" s="130"/>
      <c r="E111" s="88"/>
      <c r="F111" s="75">
        <f>F112</f>
        <v>0</v>
      </c>
      <c r="G111" s="75">
        <f aca="true" t="shared" si="18" ref="G111:H114">G112</f>
        <v>0</v>
      </c>
      <c r="H111" s="75">
        <f t="shared" si="18"/>
        <v>0</v>
      </c>
    </row>
    <row r="112" spans="1:8" ht="33.75" customHeight="1" hidden="1">
      <c r="A112" s="14">
        <v>55</v>
      </c>
      <c r="B112" s="20" t="s">
        <v>62</v>
      </c>
      <c r="C112" s="36" t="s">
        <v>93</v>
      </c>
      <c r="D112" s="130">
        <v>200</v>
      </c>
      <c r="E112" s="88"/>
      <c r="F112" s="75">
        <f>F113</f>
        <v>0</v>
      </c>
      <c r="G112" s="75">
        <f t="shared" si="18"/>
        <v>0</v>
      </c>
      <c r="H112" s="75">
        <f t="shared" si="18"/>
        <v>0</v>
      </c>
    </row>
    <row r="113" spans="1:8" ht="42" customHeight="1" hidden="1">
      <c r="A113" s="14">
        <v>56</v>
      </c>
      <c r="B113" s="20" t="s">
        <v>65</v>
      </c>
      <c r="C113" s="36" t="s">
        <v>93</v>
      </c>
      <c r="D113" s="130">
        <v>240</v>
      </c>
      <c r="E113" s="88"/>
      <c r="F113" s="75">
        <f>F114</f>
        <v>0</v>
      </c>
      <c r="G113" s="75">
        <f t="shared" si="18"/>
        <v>0</v>
      </c>
      <c r="H113" s="75">
        <f t="shared" si="18"/>
        <v>0</v>
      </c>
    </row>
    <row r="114" spans="1:8" ht="17.25" customHeight="1" hidden="1">
      <c r="A114" s="14">
        <v>57</v>
      </c>
      <c r="B114" s="30" t="s">
        <v>141</v>
      </c>
      <c r="C114" s="36" t="s">
        <v>93</v>
      </c>
      <c r="D114" s="130">
        <v>240</v>
      </c>
      <c r="E114" s="88" t="s">
        <v>142</v>
      </c>
      <c r="F114" s="75">
        <f>F115</f>
        <v>0</v>
      </c>
      <c r="G114" s="75">
        <f t="shared" si="18"/>
        <v>0</v>
      </c>
      <c r="H114" s="75">
        <f t="shared" si="18"/>
        <v>0</v>
      </c>
    </row>
    <row r="115" spans="1:8" ht="13.5" customHeight="1" hidden="1">
      <c r="A115" s="14">
        <v>58</v>
      </c>
      <c r="B115" s="30" t="s">
        <v>143</v>
      </c>
      <c r="C115" s="36" t="s">
        <v>93</v>
      </c>
      <c r="D115" s="130">
        <v>240</v>
      </c>
      <c r="E115" s="88" t="s">
        <v>144</v>
      </c>
      <c r="F115" s="86">
        <v>0</v>
      </c>
      <c r="G115" s="86">
        <v>0</v>
      </c>
      <c r="H115" s="86">
        <v>0</v>
      </c>
    </row>
    <row r="116" spans="1:8" ht="40.5" customHeight="1">
      <c r="A116" s="14">
        <v>72</v>
      </c>
      <c r="B116" s="91" t="s">
        <v>167</v>
      </c>
      <c r="C116" s="92">
        <v>200000000</v>
      </c>
      <c r="D116" s="100"/>
      <c r="E116" s="100"/>
      <c r="F116" s="93">
        <f>F117+F123</f>
        <v>1349355</v>
      </c>
      <c r="G116" s="93">
        <f>G117+G123</f>
        <v>1349355</v>
      </c>
      <c r="H116" s="93">
        <f>H117+H123</f>
        <v>1349355</v>
      </c>
    </row>
    <row r="117" spans="1:8" ht="25.5" customHeight="1" hidden="1">
      <c r="A117" s="14">
        <v>66</v>
      </c>
      <c r="B117" s="34" t="s">
        <v>244</v>
      </c>
      <c r="C117" s="40">
        <v>210000000</v>
      </c>
      <c r="D117" s="100"/>
      <c r="E117" s="100"/>
      <c r="F117" s="74">
        <f aca="true" t="shared" si="19" ref="F117:H121">F118</f>
        <v>0</v>
      </c>
      <c r="G117" s="74">
        <f t="shared" si="19"/>
        <v>0</v>
      </c>
      <c r="H117" s="74">
        <f t="shared" si="19"/>
        <v>0</v>
      </c>
    </row>
    <row r="118" spans="1:8" ht="78.75" customHeight="1" hidden="1">
      <c r="A118" s="14">
        <v>67</v>
      </c>
      <c r="B118" s="20" t="s">
        <v>245</v>
      </c>
      <c r="C118" s="37">
        <v>210082060</v>
      </c>
      <c r="D118" s="88"/>
      <c r="E118" s="88"/>
      <c r="F118" s="75">
        <f t="shared" si="19"/>
        <v>0</v>
      </c>
      <c r="G118" s="75">
        <f t="shared" si="19"/>
        <v>0</v>
      </c>
      <c r="H118" s="75">
        <f t="shared" si="19"/>
        <v>0</v>
      </c>
    </row>
    <row r="119" spans="1:8" ht="45" customHeight="1" hidden="1">
      <c r="A119" s="14">
        <v>68</v>
      </c>
      <c r="B119" s="20" t="s">
        <v>78</v>
      </c>
      <c r="C119" s="37">
        <f>C118</f>
        <v>210082060</v>
      </c>
      <c r="D119" s="88" t="s">
        <v>75</v>
      </c>
      <c r="E119" s="88"/>
      <c r="F119" s="75">
        <f t="shared" si="19"/>
        <v>0</v>
      </c>
      <c r="G119" s="75">
        <f t="shared" si="19"/>
        <v>0</v>
      </c>
      <c r="H119" s="75">
        <f t="shared" si="19"/>
        <v>0</v>
      </c>
    </row>
    <row r="120" spans="1:8" ht="18.75" customHeight="1" hidden="1">
      <c r="A120" s="14">
        <v>69</v>
      </c>
      <c r="B120" s="24" t="s">
        <v>79</v>
      </c>
      <c r="C120" s="37">
        <f>C119</f>
        <v>210082060</v>
      </c>
      <c r="D120" s="88" t="s">
        <v>74</v>
      </c>
      <c r="E120" s="88"/>
      <c r="F120" s="75">
        <f t="shared" si="19"/>
        <v>0</v>
      </c>
      <c r="G120" s="75">
        <f t="shared" si="19"/>
        <v>0</v>
      </c>
      <c r="H120" s="75">
        <f t="shared" si="19"/>
        <v>0</v>
      </c>
    </row>
    <row r="121" spans="1:8" ht="16.5" customHeight="1" hidden="1">
      <c r="A121" s="14">
        <v>70</v>
      </c>
      <c r="B121" s="20" t="s">
        <v>21</v>
      </c>
      <c r="C121" s="37">
        <f>C120</f>
        <v>210082060</v>
      </c>
      <c r="D121" s="88" t="s">
        <v>74</v>
      </c>
      <c r="E121" s="88" t="s">
        <v>12</v>
      </c>
      <c r="F121" s="75">
        <f t="shared" si="19"/>
        <v>0</v>
      </c>
      <c r="G121" s="75">
        <f t="shared" si="19"/>
        <v>0</v>
      </c>
      <c r="H121" s="75">
        <f t="shared" si="19"/>
        <v>0</v>
      </c>
    </row>
    <row r="122" spans="1:8" ht="16.5" customHeight="1" hidden="1">
      <c r="A122" s="14">
        <v>71</v>
      </c>
      <c r="B122" s="20" t="s">
        <v>5</v>
      </c>
      <c r="C122" s="37">
        <f>C121</f>
        <v>210082060</v>
      </c>
      <c r="D122" s="88" t="s">
        <v>74</v>
      </c>
      <c r="E122" s="88" t="s">
        <v>13</v>
      </c>
      <c r="F122" s="96">
        <v>0</v>
      </c>
      <c r="G122" s="96">
        <v>0</v>
      </c>
      <c r="H122" s="96">
        <f>G122</f>
        <v>0</v>
      </c>
    </row>
    <row r="123" spans="1:8" ht="30" customHeight="1">
      <c r="A123" s="14">
        <v>73</v>
      </c>
      <c r="B123" s="20" t="s">
        <v>96</v>
      </c>
      <c r="C123" s="37">
        <v>140000000</v>
      </c>
      <c r="D123" s="88"/>
      <c r="E123" s="88"/>
      <c r="F123" s="75">
        <f>F124+F129</f>
        <v>1349355</v>
      </c>
      <c r="G123" s="75">
        <f>G124+G129</f>
        <v>1349355</v>
      </c>
      <c r="H123" s="75">
        <f>H124+H129</f>
        <v>1349355</v>
      </c>
    </row>
    <row r="124" spans="1:8" ht="166.5" customHeight="1">
      <c r="A124" s="14">
        <v>74</v>
      </c>
      <c r="B124" s="20" t="s">
        <v>248</v>
      </c>
      <c r="C124" s="37">
        <v>140082060</v>
      </c>
      <c r="D124" s="88"/>
      <c r="E124" s="88"/>
      <c r="F124" s="75">
        <f>F125</f>
        <v>1304508</v>
      </c>
      <c r="G124" s="75">
        <f>G125</f>
        <v>1304508</v>
      </c>
      <c r="H124" s="75">
        <f>H125</f>
        <v>1304508</v>
      </c>
    </row>
    <row r="125" spans="1:8" ht="14.25" customHeight="1">
      <c r="A125" s="14">
        <v>75</v>
      </c>
      <c r="B125" s="20" t="s">
        <v>237</v>
      </c>
      <c r="C125" s="37">
        <f>C124</f>
        <v>140082060</v>
      </c>
      <c r="D125" s="88" t="s">
        <v>75</v>
      </c>
      <c r="E125" s="88"/>
      <c r="F125" s="75">
        <f>F126</f>
        <v>1304508</v>
      </c>
      <c r="G125" s="75">
        <f aca="true" t="shared" si="20" ref="G125:H127">G126</f>
        <v>1304508</v>
      </c>
      <c r="H125" s="75">
        <f t="shared" si="20"/>
        <v>1304508</v>
      </c>
    </row>
    <row r="126" spans="1:8" ht="14.25" customHeight="1">
      <c r="A126" s="14">
        <v>76</v>
      </c>
      <c r="B126" s="24" t="s">
        <v>184</v>
      </c>
      <c r="C126" s="37">
        <f>C125</f>
        <v>140082060</v>
      </c>
      <c r="D126" s="88" t="s">
        <v>74</v>
      </c>
      <c r="E126" s="88"/>
      <c r="F126" s="75">
        <f>F127</f>
        <v>1304508</v>
      </c>
      <c r="G126" s="75">
        <f t="shared" si="20"/>
        <v>1304508</v>
      </c>
      <c r="H126" s="75">
        <f t="shared" si="20"/>
        <v>1304508</v>
      </c>
    </row>
    <row r="127" spans="1:8" ht="16.5" customHeight="1">
      <c r="A127" s="14">
        <v>77</v>
      </c>
      <c r="B127" s="20" t="s">
        <v>21</v>
      </c>
      <c r="C127" s="37">
        <f>C126</f>
        <v>140082060</v>
      </c>
      <c r="D127" s="88" t="s">
        <v>74</v>
      </c>
      <c r="E127" s="88" t="s">
        <v>12</v>
      </c>
      <c r="F127" s="75">
        <f>F128</f>
        <v>1304508</v>
      </c>
      <c r="G127" s="75">
        <f t="shared" si="20"/>
        <v>1304508</v>
      </c>
      <c r="H127" s="75">
        <f t="shared" si="20"/>
        <v>1304508</v>
      </c>
    </row>
    <row r="128" spans="1:8" ht="16.5" customHeight="1">
      <c r="A128" s="14">
        <v>78</v>
      </c>
      <c r="B128" s="20" t="s">
        <v>5</v>
      </c>
      <c r="C128" s="37">
        <f>C127</f>
        <v>140082060</v>
      </c>
      <c r="D128" s="88" t="s">
        <v>74</v>
      </c>
      <c r="E128" s="88" t="s">
        <v>13</v>
      </c>
      <c r="F128" s="86">
        <v>1304508</v>
      </c>
      <c r="G128" s="86">
        <v>1304508</v>
      </c>
      <c r="H128" s="86">
        <v>1304508</v>
      </c>
    </row>
    <row r="129" spans="1:8" ht="29.25" customHeight="1">
      <c r="A129" s="14">
        <v>79</v>
      </c>
      <c r="B129" s="20" t="s">
        <v>62</v>
      </c>
      <c r="C129" s="37">
        <f>C130</f>
        <v>220080610</v>
      </c>
      <c r="D129" s="88" t="s">
        <v>66</v>
      </c>
      <c r="E129" s="88"/>
      <c r="F129" s="75">
        <f aca="true" t="shared" si="21" ref="F129:H131">F130</f>
        <v>44847</v>
      </c>
      <c r="G129" s="75">
        <f t="shared" si="21"/>
        <v>44847</v>
      </c>
      <c r="H129" s="75">
        <f t="shared" si="21"/>
        <v>44847</v>
      </c>
    </row>
    <row r="130" spans="1:8" ht="41.25" customHeight="1">
      <c r="A130" s="14">
        <v>80</v>
      </c>
      <c r="B130" s="20" t="s">
        <v>65</v>
      </c>
      <c r="C130" s="37">
        <f>C131</f>
        <v>220080610</v>
      </c>
      <c r="D130" s="88" t="s">
        <v>66</v>
      </c>
      <c r="E130" s="88"/>
      <c r="F130" s="75">
        <f t="shared" si="21"/>
        <v>44847</v>
      </c>
      <c r="G130" s="75">
        <f t="shared" si="21"/>
        <v>44847</v>
      </c>
      <c r="H130" s="75">
        <f t="shared" si="21"/>
        <v>44847</v>
      </c>
    </row>
    <row r="131" spans="1:8" ht="16.5" customHeight="1">
      <c r="A131" s="14">
        <v>81</v>
      </c>
      <c r="B131" s="20" t="s">
        <v>71</v>
      </c>
      <c r="C131" s="37">
        <f>C132</f>
        <v>220080610</v>
      </c>
      <c r="D131" s="88" t="s">
        <v>63</v>
      </c>
      <c r="E131" s="88" t="s">
        <v>207</v>
      </c>
      <c r="F131" s="75">
        <f t="shared" si="21"/>
        <v>44847</v>
      </c>
      <c r="G131" s="75">
        <f t="shared" si="21"/>
        <v>44847</v>
      </c>
      <c r="H131" s="75">
        <f t="shared" si="21"/>
        <v>44847</v>
      </c>
    </row>
    <row r="132" spans="1:8" ht="16.5" customHeight="1">
      <c r="A132" s="14">
        <v>82</v>
      </c>
      <c r="B132" s="20" t="s">
        <v>72</v>
      </c>
      <c r="C132" s="37">
        <v>220080610</v>
      </c>
      <c r="D132" s="88" t="s">
        <v>63</v>
      </c>
      <c r="E132" s="88" t="s">
        <v>208</v>
      </c>
      <c r="F132" s="86">
        <v>44847</v>
      </c>
      <c r="G132" s="86">
        <v>44847</v>
      </c>
      <c r="H132" s="86">
        <v>44847</v>
      </c>
    </row>
    <row r="133" spans="1:8" ht="28.5" customHeight="1">
      <c r="A133" s="14">
        <v>83</v>
      </c>
      <c r="B133" s="91" t="s">
        <v>46</v>
      </c>
      <c r="C133" s="92">
        <v>8100000000</v>
      </c>
      <c r="D133" s="99"/>
      <c r="E133" s="100"/>
      <c r="F133" s="93">
        <f>F134</f>
        <v>2582330.2399999998</v>
      </c>
      <c r="G133" s="93">
        <f>G134</f>
        <v>2287666.7399999998</v>
      </c>
      <c r="H133" s="93">
        <f>H134</f>
        <v>2828197.7399999998</v>
      </c>
    </row>
    <row r="134" spans="1:8" ht="30.75" customHeight="1">
      <c r="A134" s="14">
        <v>84</v>
      </c>
      <c r="B134" s="17" t="s">
        <v>50</v>
      </c>
      <c r="C134" s="36">
        <v>8110000000</v>
      </c>
      <c r="D134" s="130"/>
      <c r="E134" s="88"/>
      <c r="F134" s="76">
        <f>F149+F154+F135+F144</f>
        <v>2582330.2399999998</v>
      </c>
      <c r="G134" s="76">
        <f>G149+G154+G135+G144</f>
        <v>2287666.7399999998</v>
      </c>
      <c r="H134" s="76">
        <f>H149+H154+H135+H144</f>
        <v>2828197.7399999998</v>
      </c>
    </row>
    <row r="135" spans="1:8" ht="92.25" customHeight="1">
      <c r="A135" s="14">
        <v>85</v>
      </c>
      <c r="B135" s="13" t="s">
        <v>31</v>
      </c>
      <c r="C135" s="36">
        <v>8110051180</v>
      </c>
      <c r="D135" s="88"/>
      <c r="E135" s="88"/>
      <c r="F135" s="76">
        <f>F136+F140</f>
        <v>98484.9</v>
      </c>
      <c r="G135" s="76">
        <f>G136+G140</f>
        <v>98487.9</v>
      </c>
      <c r="H135" s="76">
        <f>H136+H140</f>
        <v>99684.3</v>
      </c>
    </row>
    <row r="136" spans="1:8" ht="81" customHeight="1">
      <c r="A136" s="14">
        <v>86</v>
      </c>
      <c r="B136" s="17" t="s">
        <v>64</v>
      </c>
      <c r="C136" s="36">
        <v>8110051180</v>
      </c>
      <c r="D136" s="88" t="s">
        <v>118</v>
      </c>
      <c r="E136" s="88"/>
      <c r="F136" s="76">
        <f aca="true" t="shared" si="22" ref="F136:H138">F137</f>
        <v>72463</v>
      </c>
      <c r="G136" s="76">
        <f t="shared" si="22"/>
        <v>72463</v>
      </c>
      <c r="H136" s="76">
        <f t="shared" si="22"/>
        <v>72463</v>
      </c>
    </row>
    <row r="137" spans="1:8" ht="40.5" customHeight="1">
      <c r="A137" s="14">
        <v>87</v>
      </c>
      <c r="B137" s="17" t="s">
        <v>45</v>
      </c>
      <c r="C137" s="38">
        <v>8110051180</v>
      </c>
      <c r="D137" s="88" t="s">
        <v>61</v>
      </c>
      <c r="E137" s="88"/>
      <c r="F137" s="76">
        <f t="shared" si="22"/>
        <v>72463</v>
      </c>
      <c r="G137" s="76">
        <f t="shared" si="22"/>
        <v>72463</v>
      </c>
      <c r="H137" s="76">
        <f t="shared" si="22"/>
        <v>72463</v>
      </c>
    </row>
    <row r="138" spans="1:8" ht="18" customHeight="1">
      <c r="A138" s="14">
        <v>88</v>
      </c>
      <c r="B138" s="13" t="s">
        <v>199</v>
      </c>
      <c r="C138" s="38">
        <v>8110051180</v>
      </c>
      <c r="D138" s="88" t="s">
        <v>61</v>
      </c>
      <c r="E138" s="88" t="s">
        <v>201</v>
      </c>
      <c r="F138" s="76">
        <f t="shared" si="22"/>
        <v>72463</v>
      </c>
      <c r="G138" s="76">
        <f t="shared" si="22"/>
        <v>72463</v>
      </c>
      <c r="H138" s="76">
        <f t="shared" si="22"/>
        <v>72463</v>
      </c>
    </row>
    <row r="139" spans="1:8" ht="18.75" customHeight="1">
      <c r="A139" s="14">
        <v>89</v>
      </c>
      <c r="B139" s="13" t="s">
        <v>200</v>
      </c>
      <c r="C139" s="38">
        <v>8110051180</v>
      </c>
      <c r="D139" s="88" t="s">
        <v>61</v>
      </c>
      <c r="E139" s="88" t="s">
        <v>202</v>
      </c>
      <c r="F139" s="86">
        <v>72463</v>
      </c>
      <c r="G139" s="86">
        <v>72463</v>
      </c>
      <c r="H139" s="86">
        <v>72463</v>
      </c>
    </row>
    <row r="140" spans="1:8" ht="29.25" customHeight="1">
      <c r="A140" s="14">
        <v>90</v>
      </c>
      <c r="B140" s="17" t="s">
        <v>62</v>
      </c>
      <c r="C140" s="38">
        <v>8110051180</v>
      </c>
      <c r="D140" s="88" t="s">
        <v>63</v>
      </c>
      <c r="E140" s="88"/>
      <c r="F140" s="76">
        <f aca="true" t="shared" si="23" ref="F140:H142">F141</f>
        <v>26021.9</v>
      </c>
      <c r="G140" s="76">
        <f t="shared" si="23"/>
        <v>26024.9</v>
      </c>
      <c r="H140" s="76">
        <f t="shared" si="23"/>
        <v>27221.3</v>
      </c>
    </row>
    <row r="141" spans="1:8" ht="40.5" customHeight="1">
      <c r="A141" s="130">
        <v>91</v>
      </c>
      <c r="B141" s="129" t="s">
        <v>65</v>
      </c>
      <c r="C141" s="89">
        <v>8110051180</v>
      </c>
      <c r="D141" s="88" t="s">
        <v>66</v>
      </c>
      <c r="E141" s="88"/>
      <c r="F141" s="86">
        <v>26021.9</v>
      </c>
      <c r="G141" s="86">
        <v>26024.9</v>
      </c>
      <c r="H141" s="86">
        <v>27221.3</v>
      </c>
    </row>
    <row r="142" spans="1:8" ht="16.5" customHeight="1">
      <c r="A142" s="14">
        <v>92</v>
      </c>
      <c r="B142" s="13" t="s">
        <v>199</v>
      </c>
      <c r="C142" s="38">
        <v>8110051180</v>
      </c>
      <c r="D142" s="88" t="s">
        <v>66</v>
      </c>
      <c r="E142" s="88" t="s">
        <v>201</v>
      </c>
      <c r="F142" s="76">
        <f t="shared" si="23"/>
        <v>13854.5</v>
      </c>
      <c r="G142" s="76">
        <f t="shared" si="23"/>
        <v>17879.5</v>
      </c>
      <c r="H142" s="76">
        <f t="shared" si="23"/>
        <v>0</v>
      </c>
    </row>
    <row r="143" spans="1:8" ht="30" customHeight="1">
      <c r="A143" s="14">
        <v>93</v>
      </c>
      <c r="B143" s="13" t="s">
        <v>200</v>
      </c>
      <c r="C143" s="38">
        <v>8110051180</v>
      </c>
      <c r="D143" s="88" t="s">
        <v>66</v>
      </c>
      <c r="E143" s="88" t="s">
        <v>202</v>
      </c>
      <c r="F143" s="86">
        <v>13854.5</v>
      </c>
      <c r="G143" s="86">
        <v>17879.5</v>
      </c>
      <c r="H143" s="86">
        <v>0</v>
      </c>
    </row>
    <row r="144" spans="1:8" ht="102" customHeight="1">
      <c r="A144" s="14">
        <v>94</v>
      </c>
      <c r="B144" s="91" t="s">
        <v>51</v>
      </c>
      <c r="C144" s="92">
        <v>8110075140</v>
      </c>
      <c r="D144" s="100"/>
      <c r="E144" s="100"/>
      <c r="F144" s="93">
        <f aca="true" t="shared" si="24" ref="F144:H147">F145</f>
        <v>5114.44</v>
      </c>
      <c r="G144" s="93">
        <f t="shared" si="24"/>
        <v>5114.44</v>
      </c>
      <c r="H144" s="93">
        <f t="shared" si="24"/>
        <v>5114.44</v>
      </c>
    </row>
    <row r="145" spans="1:8" ht="32.25" customHeight="1">
      <c r="A145" s="14">
        <v>95</v>
      </c>
      <c r="B145" s="20" t="s">
        <v>62</v>
      </c>
      <c r="C145" s="37">
        <v>8110075140</v>
      </c>
      <c r="D145" s="88" t="s">
        <v>63</v>
      </c>
      <c r="E145" s="88"/>
      <c r="F145" s="75">
        <f t="shared" si="24"/>
        <v>5114.44</v>
      </c>
      <c r="G145" s="75">
        <f t="shared" si="24"/>
        <v>5114.44</v>
      </c>
      <c r="H145" s="75">
        <f t="shared" si="24"/>
        <v>5114.44</v>
      </c>
    </row>
    <row r="146" spans="1:8" ht="39" customHeight="1">
      <c r="A146" s="14">
        <v>96</v>
      </c>
      <c r="B146" s="20" t="s">
        <v>65</v>
      </c>
      <c r="C146" s="37">
        <v>8110075140</v>
      </c>
      <c r="D146" s="88" t="s">
        <v>66</v>
      </c>
      <c r="E146" s="88"/>
      <c r="F146" s="75">
        <f t="shared" si="24"/>
        <v>5114.44</v>
      </c>
      <c r="G146" s="75">
        <f t="shared" si="24"/>
        <v>5114.44</v>
      </c>
      <c r="H146" s="75">
        <f t="shared" si="24"/>
        <v>5114.44</v>
      </c>
    </row>
    <row r="147" spans="1:8" ht="18" customHeight="1">
      <c r="A147" s="14">
        <v>97</v>
      </c>
      <c r="B147" s="13" t="s">
        <v>187</v>
      </c>
      <c r="C147" s="37">
        <v>8110075140</v>
      </c>
      <c r="D147" s="88" t="s">
        <v>66</v>
      </c>
      <c r="E147" s="88" t="s">
        <v>7</v>
      </c>
      <c r="F147" s="75">
        <f t="shared" si="24"/>
        <v>5114.44</v>
      </c>
      <c r="G147" s="75">
        <f t="shared" si="24"/>
        <v>5114.44</v>
      </c>
      <c r="H147" s="75">
        <f t="shared" si="24"/>
        <v>5114.44</v>
      </c>
    </row>
    <row r="148" spans="1:8" ht="20.25" customHeight="1">
      <c r="A148" s="14">
        <v>98</v>
      </c>
      <c r="B148" s="13" t="s">
        <v>198</v>
      </c>
      <c r="C148" s="37">
        <v>8110075140</v>
      </c>
      <c r="D148" s="88" t="s">
        <v>66</v>
      </c>
      <c r="E148" s="88" t="s">
        <v>197</v>
      </c>
      <c r="F148" s="86">
        <v>5114.44</v>
      </c>
      <c r="G148" s="86">
        <v>5114.44</v>
      </c>
      <c r="H148" s="86">
        <v>5114.44</v>
      </c>
    </row>
    <row r="149" spans="1:8" ht="79.5" customHeight="1">
      <c r="A149" s="14">
        <v>99</v>
      </c>
      <c r="B149" s="129" t="s">
        <v>165</v>
      </c>
      <c r="C149" s="89">
        <v>8110080050</v>
      </c>
      <c r="D149" s="88"/>
      <c r="E149" s="88"/>
      <c r="F149" s="86">
        <f aca="true" t="shared" si="25" ref="F149:H152">F150</f>
        <v>1000</v>
      </c>
      <c r="G149" s="86">
        <f t="shared" si="25"/>
        <v>1000</v>
      </c>
      <c r="H149" s="86">
        <f t="shared" si="25"/>
        <v>1000</v>
      </c>
    </row>
    <row r="150" spans="1:8" ht="16.5" customHeight="1">
      <c r="A150" s="14">
        <v>100</v>
      </c>
      <c r="B150" s="13" t="s">
        <v>48</v>
      </c>
      <c r="C150" s="36">
        <v>8110080050</v>
      </c>
      <c r="D150" s="88" t="s">
        <v>49</v>
      </c>
      <c r="E150" s="88"/>
      <c r="F150" s="75">
        <f t="shared" si="25"/>
        <v>1000</v>
      </c>
      <c r="G150" s="75">
        <f t="shared" si="25"/>
        <v>1000</v>
      </c>
      <c r="H150" s="75">
        <f t="shared" si="25"/>
        <v>1000</v>
      </c>
    </row>
    <row r="151" spans="1:8" ht="18" customHeight="1">
      <c r="A151" s="14">
        <v>101</v>
      </c>
      <c r="B151" s="13" t="s">
        <v>117</v>
      </c>
      <c r="C151" s="36">
        <v>8110080050</v>
      </c>
      <c r="D151" s="88" t="s">
        <v>116</v>
      </c>
      <c r="E151" s="88"/>
      <c r="F151" s="66">
        <f t="shared" si="25"/>
        <v>1000</v>
      </c>
      <c r="G151" s="66">
        <f t="shared" si="25"/>
        <v>1000</v>
      </c>
      <c r="H151" s="66">
        <f t="shared" si="25"/>
        <v>1000</v>
      </c>
    </row>
    <row r="152" spans="1:8" ht="16.5" customHeight="1">
      <c r="A152" s="14">
        <v>102</v>
      </c>
      <c r="B152" s="13" t="s">
        <v>187</v>
      </c>
      <c r="C152" s="36">
        <v>8110080050</v>
      </c>
      <c r="D152" s="88" t="s">
        <v>116</v>
      </c>
      <c r="E152" s="88" t="s">
        <v>7</v>
      </c>
      <c r="F152" s="66">
        <f t="shared" si="25"/>
        <v>1000</v>
      </c>
      <c r="G152" s="66">
        <f t="shared" si="25"/>
        <v>1000</v>
      </c>
      <c r="H152" s="66">
        <f t="shared" si="25"/>
        <v>1000</v>
      </c>
    </row>
    <row r="153" spans="1:8" ht="17.25" customHeight="1">
      <c r="A153" s="14">
        <v>103</v>
      </c>
      <c r="B153" s="13" t="s">
        <v>117</v>
      </c>
      <c r="C153" s="36">
        <v>8110080050</v>
      </c>
      <c r="D153" s="130">
        <v>870</v>
      </c>
      <c r="E153" s="88" t="s">
        <v>19</v>
      </c>
      <c r="F153" s="86">
        <v>1000</v>
      </c>
      <c r="G153" s="86">
        <v>1000</v>
      </c>
      <c r="H153" s="86">
        <v>1000</v>
      </c>
    </row>
    <row r="154" spans="1:8" ht="69" customHeight="1">
      <c r="A154" s="14">
        <v>104</v>
      </c>
      <c r="B154" s="91" t="s">
        <v>47</v>
      </c>
      <c r="C154" s="92">
        <v>8110080210</v>
      </c>
      <c r="D154" s="99"/>
      <c r="E154" s="100"/>
      <c r="F154" s="93">
        <f>F157+F161+F165+F156</f>
        <v>2477730.9</v>
      </c>
      <c r="G154" s="93">
        <f>G157+G161+G165</f>
        <v>2183064.4</v>
      </c>
      <c r="H154" s="93">
        <f>H157+H161+H165</f>
        <v>2722399</v>
      </c>
    </row>
    <row r="155" spans="1:8" ht="69" customHeight="1">
      <c r="A155" s="14">
        <v>105</v>
      </c>
      <c r="B155" s="129" t="s">
        <v>289</v>
      </c>
      <c r="C155" s="89">
        <v>8110010210</v>
      </c>
      <c r="D155" s="130">
        <v>100</v>
      </c>
      <c r="E155" s="88" t="s">
        <v>9</v>
      </c>
      <c r="F155" s="86">
        <f>F156</f>
        <v>144666</v>
      </c>
      <c r="G155" s="86">
        <f>G156</f>
        <v>0</v>
      </c>
      <c r="H155" s="86">
        <f>H156</f>
        <v>0</v>
      </c>
    </row>
    <row r="156" spans="1:8" ht="69" customHeight="1">
      <c r="A156" s="14">
        <v>106</v>
      </c>
      <c r="B156" s="129" t="s">
        <v>45</v>
      </c>
      <c r="C156" s="89">
        <v>8110010210</v>
      </c>
      <c r="D156" s="130">
        <v>120</v>
      </c>
      <c r="E156" s="88" t="s">
        <v>9</v>
      </c>
      <c r="F156" s="86">
        <v>144666</v>
      </c>
      <c r="G156" s="86">
        <v>0</v>
      </c>
      <c r="H156" s="86">
        <v>0</v>
      </c>
    </row>
    <row r="157" spans="1:8" ht="78" customHeight="1">
      <c r="A157" s="14">
        <v>107</v>
      </c>
      <c r="B157" s="17" t="s">
        <v>64</v>
      </c>
      <c r="C157" s="36">
        <v>8110080210</v>
      </c>
      <c r="D157" s="130">
        <v>100</v>
      </c>
      <c r="E157" s="88"/>
      <c r="F157" s="66">
        <f aca="true" t="shared" si="26" ref="F157:H159">F158</f>
        <v>2178484.4</v>
      </c>
      <c r="G157" s="66">
        <f t="shared" si="26"/>
        <v>2178484.4</v>
      </c>
      <c r="H157" s="66">
        <f t="shared" si="26"/>
        <v>2717819</v>
      </c>
    </row>
    <row r="158" spans="1:8" ht="40.5" customHeight="1">
      <c r="A158" s="14">
        <v>108</v>
      </c>
      <c r="B158" s="20" t="s">
        <v>45</v>
      </c>
      <c r="C158" s="37">
        <v>8110080210</v>
      </c>
      <c r="D158" s="130">
        <v>120</v>
      </c>
      <c r="E158" s="88"/>
      <c r="F158" s="75">
        <f>F159</f>
        <v>2178484.4</v>
      </c>
      <c r="G158" s="75">
        <f>G159</f>
        <v>2178484.4</v>
      </c>
      <c r="H158" s="75">
        <f>H159</f>
        <v>2717819</v>
      </c>
    </row>
    <row r="159" spans="1:8" ht="14.25" customHeight="1">
      <c r="A159" s="14">
        <v>109</v>
      </c>
      <c r="B159" s="13" t="s">
        <v>187</v>
      </c>
      <c r="C159" s="37">
        <v>8110080210</v>
      </c>
      <c r="D159" s="130">
        <v>120</v>
      </c>
      <c r="E159" s="88" t="s">
        <v>7</v>
      </c>
      <c r="F159" s="75">
        <f t="shared" si="26"/>
        <v>2178484.4</v>
      </c>
      <c r="G159" s="75">
        <f>G160</f>
        <v>2178484.4</v>
      </c>
      <c r="H159" s="75">
        <f>H160</f>
        <v>2717819</v>
      </c>
    </row>
    <row r="160" spans="1:8" ht="76.5" customHeight="1">
      <c r="A160" s="14">
        <v>110</v>
      </c>
      <c r="B160" s="17" t="s">
        <v>191</v>
      </c>
      <c r="C160" s="37">
        <v>8110080210</v>
      </c>
      <c r="D160" s="130">
        <v>120</v>
      </c>
      <c r="E160" s="88" t="s">
        <v>9</v>
      </c>
      <c r="F160" s="86">
        <v>2178484.4</v>
      </c>
      <c r="G160" s="86">
        <v>2178484.4</v>
      </c>
      <c r="H160" s="86">
        <v>2717819</v>
      </c>
    </row>
    <row r="161" spans="1:8" ht="31.5" customHeight="1">
      <c r="A161" s="14">
        <v>111</v>
      </c>
      <c r="B161" s="20" t="s">
        <v>62</v>
      </c>
      <c r="C161" s="37">
        <v>8110080210</v>
      </c>
      <c r="D161" s="130">
        <v>200</v>
      </c>
      <c r="E161" s="88"/>
      <c r="F161" s="75">
        <f aca="true" t="shared" si="27" ref="F161:H163">F162</f>
        <v>150000.5</v>
      </c>
      <c r="G161" s="75">
        <f t="shared" si="27"/>
        <v>0</v>
      </c>
      <c r="H161" s="75">
        <f t="shared" si="27"/>
        <v>0</v>
      </c>
    </row>
    <row r="162" spans="1:8" ht="39.75" customHeight="1">
      <c r="A162" s="14">
        <v>112</v>
      </c>
      <c r="B162" s="20" t="s">
        <v>65</v>
      </c>
      <c r="C162" s="37">
        <v>8110080210</v>
      </c>
      <c r="D162" s="130">
        <v>240</v>
      </c>
      <c r="E162" s="88"/>
      <c r="F162" s="75">
        <f t="shared" si="27"/>
        <v>150000.5</v>
      </c>
      <c r="G162" s="75">
        <f t="shared" si="27"/>
        <v>0</v>
      </c>
      <c r="H162" s="75">
        <f t="shared" si="27"/>
        <v>0</v>
      </c>
    </row>
    <row r="163" spans="1:8" ht="15.75" customHeight="1">
      <c r="A163" s="14">
        <v>113</v>
      </c>
      <c r="B163" s="13" t="s">
        <v>187</v>
      </c>
      <c r="C163" s="37">
        <v>8110080210</v>
      </c>
      <c r="D163" s="130">
        <v>240</v>
      </c>
      <c r="E163" s="88" t="s">
        <v>7</v>
      </c>
      <c r="F163" s="77">
        <f t="shared" si="27"/>
        <v>150000.5</v>
      </c>
      <c r="G163" s="77">
        <f t="shared" si="27"/>
        <v>0</v>
      </c>
      <c r="H163" s="77">
        <f t="shared" si="27"/>
        <v>0</v>
      </c>
    </row>
    <row r="164" spans="1:8" ht="78" customHeight="1">
      <c r="A164" s="14">
        <v>114</v>
      </c>
      <c r="B164" s="17" t="s">
        <v>191</v>
      </c>
      <c r="C164" s="37">
        <v>8110080210</v>
      </c>
      <c r="D164" s="130">
        <v>240</v>
      </c>
      <c r="E164" s="88" t="s">
        <v>9</v>
      </c>
      <c r="F164" s="86">
        <v>150000.5</v>
      </c>
      <c r="G164" s="86">
        <v>0</v>
      </c>
      <c r="H164" s="86">
        <v>0</v>
      </c>
    </row>
    <row r="165" spans="1:8" ht="16.5" customHeight="1">
      <c r="A165" s="14">
        <v>115</v>
      </c>
      <c r="B165" s="20" t="s">
        <v>48</v>
      </c>
      <c r="C165" s="37">
        <v>8110080210</v>
      </c>
      <c r="D165" s="130">
        <v>800</v>
      </c>
      <c r="E165" s="88"/>
      <c r="F165" s="75">
        <f aca="true" t="shared" si="28" ref="F165:H167">F166</f>
        <v>4580</v>
      </c>
      <c r="G165" s="75">
        <f t="shared" si="28"/>
        <v>4580</v>
      </c>
      <c r="H165" s="75">
        <f t="shared" si="28"/>
        <v>4580</v>
      </c>
    </row>
    <row r="166" spans="1:8" ht="18" customHeight="1">
      <c r="A166" s="14">
        <v>116</v>
      </c>
      <c r="B166" s="20" t="s">
        <v>119</v>
      </c>
      <c r="C166" s="37">
        <v>8110080210</v>
      </c>
      <c r="D166" s="130">
        <v>850</v>
      </c>
      <c r="E166" s="88"/>
      <c r="F166" s="75">
        <f t="shared" si="28"/>
        <v>4580</v>
      </c>
      <c r="G166" s="75">
        <f t="shared" si="28"/>
        <v>4580</v>
      </c>
      <c r="H166" s="75">
        <f t="shared" si="28"/>
        <v>4580</v>
      </c>
    </row>
    <row r="167" spans="1:8" ht="12.75">
      <c r="A167" s="14">
        <v>117</v>
      </c>
      <c r="B167" s="13" t="s">
        <v>187</v>
      </c>
      <c r="C167" s="37">
        <v>8110080210</v>
      </c>
      <c r="D167" s="130">
        <v>850</v>
      </c>
      <c r="E167" s="88" t="s">
        <v>7</v>
      </c>
      <c r="F167" s="75">
        <f t="shared" si="28"/>
        <v>4580</v>
      </c>
      <c r="G167" s="75">
        <f t="shared" si="28"/>
        <v>4580</v>
      </c>
      <c r="H167" s="75">
        <f t="shared" si="28"/>
        <v>4580</v>
      </c>
    </row>
    <row r="168" spans="1:8" ht="82.5" customHeight="1">
      <c r="A168" s="14">
        <v>118</v>
      </c>
      <c r="B168" s="17" t="s">
        <v>191</v>
      </c>
      <c r="C168" s="37">
        <v>8110080210</v>
      </c>
      <c r="D168" s="130">
        <v>850</v>
      </c>
      <c r="E168" s="88" t="s">
        <v>9</v>
      </c>
      <c r="F168" s="86">
        <v>4580</v>
      </c>
      <c r="G168" s="86">
        <v>4580</v>
      </c>
      <c r="H168" s="86">
        <v>4580</v>
      </c>
    </row>
    <row r="169" spans="1:8" ht="97.5" customHeight="1" hidden="1">
      <c r="A169" s="14">
        <v>116</v>
      </c>
      <c r="B169" s="17" t="s">
        <v>166</v>
      </c>
      <c r="C169" s="37">
        <v>8110080850</v>
      </c>
      <c r="D169" s="130"/>
      <c r="E169" s="88"/>
      <c r="F169" s="74">
        <f aca="true" t="shared" si="29" ref="F169:H172">F170</f>
        <v>0</v>
      </c>
      <c r="G169" s="74">
        <f t="shared" si="29"/>
        <v>0</v>
      </c>
      <c r="H169" s="74">
        <f t="shared" si="29"/>
        <v>0</v>
      </c>
    </row>
    <row r="170" spans="1:8" ht="30" customHeight="1" hidden="1">
      <c r="A170" s="14">
        <v>117</v>
      </c>
      <c r="B170" s="20" t="s">
        <v>62</v>
      </c>
      <c r="C170" s="37">
        <v>8110080850</v>
      </c>
      <c r="D170" s="130">
        <v>200</v>
      </c>
      <c r="E170" s="88"/>
      <c r="F170" s="75">
        <f t="shared" si="29"/>
        <v>0</v>
      </c>
      <c r="G170" s="75">
        <f t="shared" si="29"/>
        <v>0</v>
      </c>
      <c r="H170" s="75">
        <f t="shared" si="29"/>
        <v>0</v>
      </c>
    </row>
    <row r="171" spans="1:8" ht="42" customHeight="1" hidden="1">
      <c r="A171" s="14">
        <v>118</v>
      </c>
      <c r="B171" s="20" t="s">
        <v>65</v>
      </c>
      <c r="C171" s="37">
        <v>8110080850</v>
      </c>
      <c r="D171" s="130">
        <v>240</v>
      </c>
      <c r="E171" s="88"/>
      <c r="F171" s="75">
        <f t="shared" si="29"/>
        <v>0</v>
      </c>
      <c r="G171" s="75">
        <f t="shared" si="29"/>
        <v>0</v>
      </c>
      <c r="H171" s="75">
        <f t="shared" si="29"/>
        <v>0</v>
      </c>
    </row>
    <row r="172" spans="1:8" ht="18" customHeight="1" hidden="1">
      <c r="A172" s="14">
        <v>119</v>
      </c>
      <c r="B172" s="17" t="s">
        <v>187</v>
      </c>
      <c r="C172" s="37">
        <v>8110080850</v>
      </c>
      <c r="D172" s="130">
        <v>240</v>
      </c>
      <c r="E172" s="88" t="s">
        <v>7</v>
      </c>
      <c r="F172" s="75">
        <f t="shared" si="29"/>
        <v>0</v>
      </c>
      <c r="G172" s="75">
        <f t="shared" si="29"/>
        <v>0</v>
      </c>
      <c r="H172" s="75">
        <f t="shared" si="29"/>
        <v>0</v>
      </c>
    </row>
    <row r="173" spans="1:8" ht="17.25" customHeight="1" hidden="1">
      <c r="A173" s="14">
        <v>120</v>
      </c>
      <c r="B173" s="17" t="s">
        <v>198</v>
      </c>
      <c r="C173" s="37">
        <v>8110080850</v>
      </c>
      <c r="D173" s="130">
        <v>240</v>
      </c>
      <c r="E173" s="88" t="s">
        <v>197</v>
      </c>
      <c r="F173" s="96">
        <v>0</v>
      </c>
      <c r="G173" s="96">
        <v>0</v>
      </c>
      <c r="H173" s="96">
        <v>0</v>
      </c>
    </row>
    <row r="174" spans="1:8" ht="53.25" customHeight="1">
      <c r="A174" s="14">
        <v>119</v>
      </c>
      <c r="B174" s="91" t="s">
        <v>42</v>
      </c>
      <c r="C174" s="92">
        <v>9100000000</v>
      </c>
      <c r="D174" s="99"/>
      <c r="E174" s="100"/>
      <c r="F174" s="93">
        <f>F175</f>
        <v>729204</v>
      </c>
      <c r="G174" s="93">
        <f>G175</f>
        <v>729204</v>
      </c>
      <c r="H174" s="93">
        <f>H175</f>
        <v>729204</v>
      </c>
    </row>
    <row r="175" spans="1:8" ht="24.75" customHeight="1">
      <c r="A175" s="14">
        <v>120</v>
      </c>
      <c r="B175" s="13" t="s">
        <v>43</v>
      </c>
      <c r="C175" s="36">
        <v>9110000000</v>
      </c>
      <c r="D175" s="130"/>
      <c r="E175" s="88"/>
      <c r="F175" s="66">
        <f>F178</f>
        <v>729204</v>
      </c>
      <c r="G175" s="66">
        <f>G178</f>
        <v>729204</v>
      </c>
      <c r="H175" s="66">
        <f>H178</f>
        <v>729204</v>
      </c>
    </row>
    <row r="176" spans="1:8" ht="93" customHeight="1">
      <c r="A176" s="14">
        <v>121</v>
      </c>
      <c r="B176" s="17" t="s">
        <v>44</v>
      </c>
      <c r="C176" s="36">
        <v>9110080210</v>
      </c>
      <c r="D176" s="130"/>
      <c r="E176" s="88"/>
      <c r="F176" s="66">
        <f aca="true" t="shared" si="30" ref="F176:H179">F177</f>
        <v>729204</v>
      </c>
      <c r="G176" s="66">
        <f t="shared" si="30"/>
        <v>729204</v>
      </c>
      <c r="H176" s="66">
        <f t="shared" si="30"/>
        <v>729204</v>
      </c>
    </row>
    <row r="177" spans="1:8" ht="80.25" customHeight="1">
      <c r="A177" s="14">
        <v>122</v>
      </c>
      <c r="B177" s="17" t="s">
        <v>64</v>
      </c>
      <c r="C177" s="36">
        <v>9110080210</v>
      </c>
      <c r="D177" s="130">
        <v>100</v>
      </c>
      <c r="E177" s="88"/>
      <c r="F177" s="66">
        <f t="shared" si="30"/>
        <v>729204</v>
      </c>
      <c r="G177" s="66">
        <f t="shared" si="30"/>
        <v>729204</v>
      </c>
      <c r="H177" s="66">
        <f t="shared" si="30"/>
        <v>729204</v>
      </c>
    </row>
    <row r="178" spans="1:8" ht="38.25">
      <c r="A178" s="14">
        <v>123</v>
      </c>
      <c r="B178" s="20" t="s">
        <v>45</v>
      </c>
      <c r="C178" s="37">
        <v>9110080210</v>
      </c>
      <c r="D178" s="130">
        <v>120</v>
      </c>
      <c r="E178" s="88"/>
      <c r="F178" s="75">
        <f t="shared" si="30"/>
        <v>729204</v>
      </c>
      <c r="G178" s="75">
        <f t="shared" si="30"/>
        <v>729204</v>
      </c>
      <c r="H178" s="75">
        <f t="shared" si="30"/>
        <v>729204</v>
      </c>
    </row>
    <row r="179" spans="1:8" ht="12.75">
      <c r="A179" s="14">
        <v>124</v>
      </c>
      <c r="B179" s="13" t="s">
        <v>187</v>
      </c>
      <c r="C179" s="37">
        <v>9110080210</v>
      </c>
      <c r="D179" s="130">
        <v>120</v>
      </c>
      <c r="E179" s="88" t="s">
        <v>7</v>
      </c>
      <c r="F179" s="75">
        <f t="shared" si="30"/>
        <v>729204</v>
      </c>
      <c r="G179" s="75">
        <f t="shared" si="30"/>
        <v>729204</v>
      </c>
      <c r="H179" s="75">
        <f t="shared" si="30"/>
        <v>729204</v>
      </c>
    </row>
    <row r="180" spans="1:8" ht="54.75" customHeight="1">
      <c r="A180" s="14">
        <v>125</v>
      </c>
      <c r="B180" s="17" t="s">
        <v>15</v>
      </c>
      <c r="C180" s="37">
        <v>9110080210</v>
      </c>
      <c r="D180" s="130">
        <v>120</v>
      </c>
      <c r="E180" s="88" t="s">
        <v>8</v>
      </c>
      <c r="F180" s="86">
        <v>729204</v>
      </c>
      <c r="G180" s="86">
        <v>729204</v>
      </c>
      <c r="H180" s="86">
        <v>729204</v>
      </c>
    </row>
    <row r="181" spans="1:8" ht="15.75" customHeight="1">
      <c r="A181" s="14">
        <v>126</v>
      </c>
      <c r="B181" s="102" t="s">
        <v>249</v>
      </c>
      <c r="C181" s="40">
        <v>100000000</v>
      </c>
      <c r="D181" s="100" t="s">
        <v>229</v>
      </c>
      <c r="E181" s="100" t="s">
        <v>222</v>
      </c>
      <c r="F181" s="93">
        <f>F185+F193</f>
        <v>64980.1</v>
      </c>
      <c r="G181" s="93">
        <f>G185+G193</f>
        <v>64980.1</v>
      </c>
      <c r="H181" s="93">
        <f>H185+H193</f>
        <v>64980.1</v>
      </c>
    </row>
    <row r="182" spans="1:8" ht="15.75" customHeight="1">
      <c r="A182" s="14">
        <v>127</v>
      </c>
      <c r="B182" s="17" t="s">
        <v>223</v>
      </c>
      <c r="C182" s="37"/>
      <c r="D182" s="88" t="s">
        <v>229</v>
      </c>
      <c r="E182" s="88" t="s">
        <v>224</v>
      </c>
      <c r="F182" s="86">
        <f aca="true" t="shared" si="31" ref="F182:H186">F183</f>
        <v>48528</v>
      </c>
      <c r="G182" s="86">
        <f t="shared" si="31"/>
        <v>48528</v>
      </c>
      <c r="H182" s="86">
        <f t="shared" si="31"/>
        <v>48528</v>
      </c>
    </row>
    <row r="183" spans="1:8" ht="66.75" customHeight="1">
      <c r="A183" s="14">
        <v>128</v>
      </c>
      <c r="B183" s="17" t="s">
        <v>250</v>
      </c>
      <c r="C183" s="37">
        <v>100000000</v>
      </c>
      <c r="D183" s="88" t="s">
        <v>229</v>
      </c>
      <c r="E183" s="88" t="s">
        <v>224</v>
      </c>
      <c r="F183" s="86">
        <f t="shared" si="31"/>
        <v>48528</v>
      </c>
      <c r="G183" s="86">
        <f t="shared" si="31"/>
        <v>48528</v>
      </c>
      <c r="H183" s="86">
        <f t="shared" si="31"/>
        <v>48528</v>
      </c>
    </row>
    <row r="184" spans="1:8" ht="39" customHeight="1">
      <c r="A184" s="14">
        <v>129</v>
      </c>
      <c r="B184" s="101" t="s">
        <v>251</v>
      </c>
      <c r="C184" s="37">
        <v>140000000</v>
      </c>
      <c r="D184" s="88" t="s">
        <v>229</v>
      </c>
      <c r="E184" s="88" t="s">
        <v>224</v>
      </c>
      <c r="F184" s="86">
        <f t="shared" si="31"/>
        <v>48528</v>
      </c>
      <c r="G184" s="86">
        <f t="shared" si="31"/>
        <v>48528</v>
      </c>
      <c r="H184" s="86">
        <f t="shared" si="31"/>
        <v>48528</v>
      </c>
    </row>
    <row r="185" spans="1:8" ht="216" customHeight="1">
      <c r="A185" s="14">
        <v>130</v>
      </c>
      <c r="B185" s="111" t="s">
        <v>236</v>
      </c>
      <c r="C185" s="37">
        <v>140082110</v>
      </c>
      <c r="D185" s="88" t="s">
        <v>229</v>
      </c>
      <c r="E185" s="88" t="s">
        <v>224</v>
      </c>
      <c r="F185" s="86">
        <f t="shared" si="31"/>
        <v>48528</v>
      </c>
      <c r="G185" s="86">
        <f t="shared" si="31"/>
        <v>48528</v>
      </c>
      <c r="H185" s="86">
        <f t="shared" si="31"/>
        <v>48528</v>
      </c>
    </row>
    <row r="186" spans="1:8" ht="15" customHeight="1">
      <c r="A186" s="14">
        <v>131</v>
      </c>
      <c r="B186" s="84" t="s">
        <v>237</v>
      </c>
      <c r="C186" s="37">
        <v>140082110</v>
      </c>
      <c r="D186" s="88" t="s">
        <v>75</v>
      </c>
      <c r="E186" s="88" t="s">
        <v>224</v>
      </c>
      <c r="F186" s="86">
        <f t="shared" si="31"/>
        <v>48528</v>
      </c>
      <c r="G186" s="86">
        <f t="shared" si="31"/>
        <v>48528</v>
      </c>
      <c r="H186" s="86">
        <f t="shared" si="31"/>
        <v>48528</v>
      </c>
    </row>
    <row r="187" spans="1:8" ht="15" customHeight="1">
      <c r="A187" s="14">
        <v>132</v>
      </c>
      <c r="B187" s="108" t="s">
        <v>184</v>
      </c>
      <c r="C187" s="37">
        <v>140082110</v>
      </c>
      <c r="D187" s="130">
        <v>540</v>
      </c>
      <c r="E187" s="88" t="s">
        <v>224</v>
      </c>
      <c r="F187" s="86">
        <v>48528</v>
      </c>
      <c r="G187" s="86">
        <v>48528</v>
      </c>
      <c r="H187" s="86">
        <v>48528</v>
      </c>
    </row>
    <row r="188" spans="1:8" ht="51.75" customHeight="1">
      <c r="A188" s="14">
        <v>133</v>
      </c>
      <c r="B188" s="20" t="s">
        <v>253</v>
      </c>
      <c r="C188" s="37">
        <v>8100000000</v>
      </c>
      <c r="D188" s="130"/>
      <c r="E188" s="22" t="s">
        <v>206</v>
      </c>
      <c r="F188" s="86">
        <f aca="true" t="shared" si="32" ref="F188:H193">F189</f>
        <v>16452.1</v>
      </c>
      <c r="G188" s="86">
        <f t="shared" si="32"/>
        <v>16452.1</v>
      </c>
      <c r="H188" s="86">
        <f t="shared" si="32"/>
        <v>16452.1</v>
      </c>
    </row>
    <row r="189" spans="1:8" ht="27.75" customHeight="1">
      <c r="A189" s="14">
        <v>134</v>
      </c>
      <c r="B189" s="20" t="s">
        <v>205</v>
      </c>
      <c r="C189" s="37">
        <v>8100000000</v>
      </c>
      <c r="D189" s="130"/>
      <c r="E189" s="22" t="s">
        <v>204</v>
      </c>
      <c r="F189" s="86">
        <f t="shared" si="32"/>
        <v>16452.1</v>
      </c>
      <c r="G189" s="86">
        <f t="shared" si="32"/>
        <v>16452.1</v>
      </c>
      <c r="H189" s="86">
        <f t="shared" si="32"/>
        <v>16452.1</v>
      </c>
    </row>
    <row r="190" spans="1:8" ht="29.25" customHeight="1">
      <c r="A190" s="14">
        <v>135</v>
      </c>
      <c r="B190" s="20" t="s">
        <v>254</v>
      </c>
      <c r="C190" s="37">
        <v>8100000000</v>
      </c>
      <c r="D190" s="130"/>
      <c r="E190" s="22" t="s">
        <v>204</v>
      </c>
      <c r="F190" s="86">
        <f t="shared" si="32"/>
        <v>16452.1</v>
      </c>
      <c r="G190" s="86">
        <f t="shared" si="32"/>
        <v>16452.1</v>
      </c>
      <c r="H190" s="86">
        <f t="shared" si="32"/>
        <v>16452.1</v>
      </c>
    </row>
    <row r="191" spans="1:8" ht="26.25" customHeight="1">
      <c r="A191" s="14">
        <v>136</v>
      </c>
      <c r="B191" s="20" t="s">
        <v>50</v>
      </c>
      <c r="C191" s="37">
        <v>8110000000</v>
      </c>
      <c r="D191" s="130"/>
      <c r="E191" s="22" t="s">
        <v>204</v>
      </c>
      <c r="F191" s="86">
        <f t="shared" si="32"/>
        <v>16452.1</v>
      </c>
      <c r="G191" s="86">
        <f t="shared" si="32"/>
        <v>16452.1</v>
      </c>
      <c r="H191" s="86">
        <f t="shared" si="32"/>
        <v>16452.1</v>
      </c>
    </row>
    <row r="192" spans="1:8" ht="139.5" customHeight="1">
      <c r="A192" s="14">
        <v>137</v>
      </c>
      <c r="B192" s="107" t="s">
        <v>238</v>
      </c>
      <c r="C192" s="37">
        <v>8110082090</v>
      </c>
      <c r="D192" s="88" t="s">
        <v>229</v>
      </c>
      <c r="E192" s="88" t="s">
        <v>204</v>
      </c>
      <c r="F192" s="86">
        <f t="shared" si="32"/>
        <v>16452.1</v>
      </c>
      <c r="G192" s="86">
        <f t="shared" si="32"/>
        <v>16452.1</v>
      </c>
      <c r="H192" s="86">
        <f t="shared" si="32"/>
        <v>16452.1</v>
      </c>
    </row>
    <row r="193" spans="1:8" ht="15" customHeight="1">
      <c r="A193" s="14">
        <v>138</v>
      </c>
      <c r="B193" s="84" t="s">
        <v>237</v>
      </c>
      <c r="C193" s="37">
        <v>8110082090</v>
      </c>
      <c r="D193" s="130">
        <v>500</v>
      </c>
      <c r="E193" s="88" t="s">
        <v>204</v>
      </c>
      <c r="F193" s="86">
        <f t="shared" si="32"/>
        <v>16452.1</v>
      </c>
      <c r="G193" s="86">
        <f t="shared" si="32"/>
        <v>16452.1</v>
      </c>
      <c r="H193" s="86">
        <f t="shared" si="32"/>
        <v>16452.1</v>
      </c>
    </row>
    <row r="194" spans="1:8" ht="15" customHeight="1">
      <c r="A194" s="14">
        <v>139</v>
      </c>
      <c r="B194" s="108" t="s">
        <v>184</v>
      </c>
      <c r="C194" s="37">
        <v>8110082090</v>
      </c>
      <c r="D194" s="130">
        <v>540</v>
      </c>
      <c r="E194" s="88" t="s">
        <v>204</v>
      </c>
      <c r="F194" s="86">
        <v>16452.1</v>
      </c>
      <c r="G194" s="86">
        <v>16452.1</v>
      </c>
      <c r="H194" s="86">
        <v>16452.1</v>
      </c>
    </row>
    <row r="195" spans="1:9" ht="15">
      <c r="A195" s="14">
        <v>140</v>
      </c>
      <c r="B195" s="13" t="s">
        <v>24</v>
      </c>
      <c r="C195" s="14"/>
      <c r="D195" s="18"/>
      <c r="E195" s="14"/>
      <c r="F195" s="77">
        <v>0</v>
      </c>
      <c r="G195" s="103">
        <f>'[2]прил 6 ведом'!H153</f>
        <v>158847</v>
      </c>
      <c r="H195" s="103">
        <f>'[2]прил 6 ведом'!I153</f>
        <v>313177</v>
      </c>
      <c r="I195" s="10"/>
    </row>
    <row r="196" spans="1:9" ht="15">
      <c r="A196" s="196"/>
      <c r="B196" s="197"/>
      <c r="C196" s="14"/>
      <c r="D196" s="19"/>
      <c r="E196" s="14"/>
      <c r="F196" s="66">
        <f>F12+F116+F133+F174+F181</f>
        <v>6871709.389999999</v>
      </c>
      <c r="G196" s="66">
        <f>G195+G174+G169++G133+G116+G12+G181</f>
        <v>6580411.34</v>
      </c>
      <c r="H196" s="66">
        <f>H195+H174+H169++H133+H116+H12+H181</f>
        <v>6590124.74</v>
      </c>
      <c r="I196" s="12"/>
    </row>
    <row r="197" ht="15" customHeight="1"/>
    <row r="198" spans="6:8" ht="15" customHeight="1">
      <c r="F198" s="78"/>
      <c r="G198" s="78"/>
      <c r="H198" s="78"/>
    </row>
  </sheetData>
  <sheetProtection/>
  <mergeCells count="14">
    <mergeCell ref="F8:F10"/>
    <mergeCell ref="G8:G10"/>
    <mergeCell ref="H8:H10"/>
    <mergeCell ref="E8:E10"/>
    <mergeCell ref="A8:A10"/>
    <mergeCell ref="B8:B10"/>
    <mergeCell ref="C8:C10"/>
    <mergeCell ref="D8:D10"/>
    <mergeCell ref="A196:B196"/>
    <mergeCell ref="A1:H1"/>
    <mergeCell ref="A2:H2"/>
    <mergeCell ref="A3:H3"/>
    <mergeCell ref="A7:H7"/>
    <mergeCell ref="A5:H6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M142" sqref="M142"/>
    </sheetView>
  </sheetViews>
  <sheetFormatPr defaultColWidth="9.00390625" defaultRowHeight="12.75"/>
  <cols>
    <col min="1" max="1" width="4.125" style="0" customWidth="1"/>
    <col min="2" max="2" width="34.375" style="0" customWidth="1"/>
    <col min="3" max="3" width="6.125" style="0" customWidth="1"/>
    <col min="4" max="4" width="10.75390625" style="0" customWidth="1"/>
    <col min="5" max="5" width="4.375" style="0" customWidth="1"/>
    <col min="6" max="6" width="11.25390625" style="0" customWidth="1"/>
    <col min="7" max="7" width="12.25390625" style="0" customWidth="1"/>
    <col min="8" max="8" width="10.375" style="0" customWidth="1"/>
  </cols>
  <sheetData>
    <row r="1" spans="1:8" ht="12.75">
      <c r="A1" s="155" t="s">
        <v>158</v>
      </c>
      <c r="B1" s="155"/>
      <c r="C1" s="155"/>
      <c r="D1" s="155"/>
      <c r="E1" s="155"/>
      <c r="F1" s="155"/>
      <c r="G1" s="155"/>
      <c r="H1" s="155"/>
    </row>
    <row r="2" spans="1:8" ht="12.75">
      <c r="A2" s="160" t="s">
        <v>99</v>
      </c>
      <c r="B2" s="160"/>
      <c r="C2" s="160"/>
      <c r="D2" s="160"/>
      <c r="E2" s="160"/>
      <c r="F2" s="160"/>
      <c r="G2" s="160"/>
      <c r="H2" s="160"/>
    </row>
    <row r="3" spans="1:8" ht="12.75">
      <c r="A3" s="160" t="s">
        <v>351</v>
      </c>
      <c r="B3" s="160"/>
      <c r="C3" s="160"/>
      <c r="D3" s="160"/>
      <c r="E3" s="160"/>
      <c r="F3" s="160"/>
      <c r="G3" s="160"/>
      <c r="H3" s="160"/>
    </row>
    <row r="4" spans="1:5" ht="12.75">
      <c r="A4" s="3"/>
      <c r="B4" s="80"/>
      <c r="C4" s="80"/>
      <c r="D4" s="80"/>
      <c r="E4" s="80"/>
    </row>
    <row r="5" spans="1:7" ht="48" customHeight="1">
      <c r="A5" s="181" t="s">
        <v>246</v>
      </c>
      <c r="B5" s="181"/>
      <c r="C5" s="181"/>
      <c r="D5" s="181"/>
      <c r="E5" s="181"/>
      <c r="F5" s="181"/>
      <c r="G5" s="181"/>
    </row>
    <row r="6" spans="1:7" ht="40.5" customHeight="1">
      <c r="A6" s="181"/>
      <c r="B6" s="181"/>
      <c r="C6" s="181"/>
      <c r="D6" s="181"/>
      <c r="E6" s="181"/>
      <c r="F6" s="181"/>
      <c r="G6" s="181"/>
    </row>
    <row r="7" spans="1:5" ht="15.75" customHeight="1">
      <c r="A7" s="198" t="s">
        <v>40</v>
      </c>
      <c r="B7" s="198"/>
      <c r="C7" s="198"/>
      <c r="D7" s="198"/>
      <c r="E7" s="198"/>
    </row>
    <row r="8" spans="1:8" ht="12.75">
      <c r="A8" s="173" t="s">
        <v>162</v>
      </c>
      <c r="B8" s="167" t="s">
        <v>16</v>
      </c>
      <c r="C8" s="168" t="s">
        <v>186</v>
      </c>
      <c r="D8" s="173" t="s">
        <v>17</v>
      </c>
      <c r="E8" s="173" t="s">
        <v>18</v>
      </c>
      <c r="F8" s="167" t="s">
        <v>92</v>
      </c>
      <c r="G8" s="167" t="s">
        <v>76</v>
      </c>
      <c r="H8" s="167" t="s">
        <v>220</v>
      </c>
    </row>
    <row r="9" spans="1:8" ht="12.75" customHeight="1">
      <c r="A9" s="173"/>
      <c r="B9" s="195"/>
      <c r="C9" s="200"/>
      <c r="D9" s="173"/>
      <c r="E9" s="173"/>
      <c r="F9" s="199"/>
      <c r="G9" s="199"/>
      <c r="H9" s="199"/>
    </row>
    <row r="10" spans="1:8" ht="12.75">
      <c r="A10" s="173"/>
      <c r="B10" s="195"/>
      <c r="C10" s="200"/>
      <c r="D10" s="173"/>
      <c r="E10" s="173"/>
      <c r="F10" s="199"/>
      <c r="G10" s="199"/>
      <c r="H10" s="199"/>
    </row>
    <row r="11" spans="1:8" ht="19.5" customHeight="1">
      <c r="A11" s="14">
        <v>1</v>
      </c>
      <c r="B11" s="16" t="s">
        <v>28</v>
      </c>
      <c r="C11" s="14"/>
      <c r="D11" s="14"/>
      <c r="E11" s="14"/>
      <c r="F11" s="66">
        <f>F12+F57+F66+F82+F104+F117+F128+F145+F142+F156</f>
        <v>6871709.389999999</v>
      </c>
      <c r="G11" s="66">
        <f>G12+G57+G66+G82+G104+G117+G128+G145+G159+G142+G156</f>
        <v>6580411.34</v>
      </c>
      <c r="H11" s="66">
        <f>H12+H57+H66+H82+H104+H117+H128+H145+H159+H142+H156</f>
        <v>6590124.74</v>
      </c>
    </row>
    <row r="12" spans="1:8" ht="12.75">
      <c r="A12" s="14">
        <v>2</v>
      </c>
      <c r="B12" s="17" t="s">
        <v>255</v>
      </c>
      <c r="C12" s="18" t="s">
        <v>7</v>
      </c>
      <c r="D12" s="14"/>
      <c r="E12" s="14"/>
      <c r="F12" s="75">
        <f>F13+F19+F31+F37</f>
        <v>3839353.34</v>
      </c>
      <c r="G12" s="75">
        <f>G13+G19+G31+G37</f>
        <v>3447435.84</v>
      </c>
      <c r="H12" s="75">
        <f>H13+H19+H31+H37</f>
        <v>3986770.44</v>
      </c>
    </row>
    <row r="13" spans="1:8" ht="51">
      <c r="A13" s="14">
        <v>3</v>
      </c>
      <c r="B13" s="17" t="s">
        <v>15</v>
      </c>
      <c r="C13" s="18" t="s">
        <v>8</v>
      </c>
      <c r="D13" s="14"/>
      <c r="E13" s="14"/>
      <c r="F13" s="75">
        <f aca="true" t="shared" si="0" ref="F13:H14">F14</f>
        <v>729204</v>
      </c>
      <c r="G13" s="75">
        <f t="shared" si="0"/>
        <v>729204</v>
      </c>
      <c r="H13" s="75">
        <f t="shared" si="0"/>
        <v>729204</v>
      </c>
    </row>
    <row r="14" spans="1:8" ht="51">
      <c r="A14" s="14">
        <v>4</v>
      </c>
      <c r="B14" s="17" t="s">
        <v>42</v>
      </c>
      <c r="C14" s="18" t="s">
        <v>8</v>
      </c>
      <c r="D14" s="36">
        <v>9100000000</v>
      </c>
      <c r="E14" s="14"/>
      <c r="F14" s="75">
        <f t="shared" si="0"/>
        <v>729204</v>
      </c>
      <c r="G14" s="75">
        <f t="shared" si="0"/>
        <v>729204</v>
      </c>
      <c r="H14" s="75">
        <f t="shared" si="0"/>
        <v>729204</v>
      </c>
    </row>
    <row r="15" spans="1:8" ht="25.5">
      <c r="A15" s="14">
        <v>5</v>
      </c>
      <c r="B15" s="13" t="s">
        <v>43</v>
      </c>
      <c r="C15" s="18" t="s">
        <v>8</v>
      </c>
      <c r="D15" s="36">
        <v>9110000000</v>
      </c>
      <c r="E15" s="14"/>
      <c r="F15" s="75">
        <f>F18</f>
        <v>729204</v>
      </c>
      <c r="G15" s="75">
        <f>G18</f>
        <v>729204</v>
      </c>
      <c r="H15" s="75">
        <f>H18</f>
        <v>729204</v>
      </c>
    </row>
    <row r="16" spans="1:8" ht="89.25">
      <c r="A16" s="14">
        <v>6</v>
      </c>
      <c r="B16" s="17" t="s">
        <v>44</v>
      </c>
      <c r="C16" s="18" t="s">
        <v>8</v>
      </c>
      <c r="D16" s="36">
        <v>9110080210</v>
      </c>
      <c r="E16" s="14"/>
      <c r="F16" s="75">
        <f aca="true" t="shared" si="1" ref="F16:H17">F17</f>
        <v>729204</v>
      </c>
      <c r="G16" s="75">
        <f t="shared" si="1"/>
        <v>729204</v>
      </c>
      <c r="H16" s="75">
        <f t="shared" si="1"/>
        <v>729204</v>
      </c>
    </row>
    <row r="17" spans="1:8" ht="78" customHeight="1">
      <c r="A17" s="14">
        <v>7</v>
      </c>
      <c r="B17" s="17" t="s">
        <v>64</v>
      </c>
      <c r="C17" s="18" t="s">
        <v>8</v>
      </c>
      <c r="D17" s="36">
        <v>9110080210</v>
      </c>
      <c r="E17" s="14">
        <v>100</v>
      </c>
      <c r="F17" s="75">
        <f t="shared" si="1"/>
        <v>729204</v>
      </c>
      <c r="G17" s="75">
        <f t="shared" si="1"/>
        <v>729204</v>
      </c>
      <c r="H17" s="75">
        <f t="shared" si="1"/>
        <v>729204</v>
      </c>
    </row>
    <row r="18" spans="1:8" ht="38.25">
      <c r="A18" s="14">
        <v>8</v>
      </c>
      <c r="B18" s="20" t="s">
        <v>45</v>
      </c>
      <c r="C18" s="22" t="s">
        <v>8</v>
      </c>
      <c r="D18" s="37">
        <v>9110080210</v>
      </c>
      <c r="E18" s="21">
        <v>120</v>
      </c>
      <c r="F18" s="86">
        <v>729204</v>
      </c>
      <c r="G18" s="86">
        <f>F18</f>
        <v>729204</v>
      </c>
      <c r="H18" s="86">
        <f>G18</f>
        <v>729204</v>
      </c>
    </row>
    <row r="19" spans="1:8" ht="66" customHeight="1">
      <c r="A19" s="14">
        <v>9</v>
      </c>
      <c r="B19" s="17" t="s">
        <v>191</v>
      </c>
      <c r="C19" s="18" t="s">
        <v>9</v>
      </c>
      <c r="D19" s="36"/>
      <c r="E19" s="14"/>
      <c r="F19" s="75">
        <f aca="true" t="shared" si="2" ref="F19:H21">F20</f>
        <v>2477730.9</v>
      </c>
      <c r="G19" s="75">
        <f t="shared" si="2"/>
        <v>2183064.4</v>
      </c>
      <c r="H19" s="75">
        <f t="shared" si="2"/>
        <v>2722399</v>
      </c>
    </row>
    <row r="20" spans="1:8" ht="25.5">
      <c r="A20" s="14">
        <v>10</v>
      </c>
      <c r="B20" s="17" t="s">
        <v>46</v>
      </c>
      <c r="C20" s="18" t="s">
        <v>9</v>
      </c>
      <c r="D20" s="36">
        <v>8100000000</v>
      </c>
      <c r="E20" s="14"/>
      <c r="F20" s="75">
        <f t="shared" si="2"/>
        <v>2477730.9</v>
      </c>
      <c r="G20" s="75">
        <f t="shared" si="2"/>
        <v>2183064.4</v>
      </c>
      <c r="H20" s="75">
        <f t="shared" si="2"/>
        <v>2722399</v>
      </c>
    </row>
    <row r="21" spans="1:8" ht="25.5">
      <c r="A21" s="14">
        <v>11</v>
      </c>
      <c r="B21" s="17" t="s">
        <v>50</v>
      </c>
      <c r="C21" s="18" t="s">
        <v>9</v>
      </c>
      <c r="D21" s="36">
        <v>8110000000</v>
      </c>
      <c r="E21" s="14"/>
      <c r="F21" s="75">
        <f t="shared" si="2"/>
        <v>2477730.9</v>
      </c>
      <c r="G21" s="75">
        <f t="shared" si="2"/>
        <v>2183064.4</v>
      </c>
      <c r="H21" s="75">
        <f t="shared" si="2"/>
        <v>2722399</v>
      </c>
    </row>
    <row r="22" spans="1:8" ht="63.75">
      <c r="A22" s="14">
        <v>12</v>
      </c>
      <c r="B22" s="17" t="s">
        <v>47</v>
      </c>
      <c r="C22" s="18" t="s">
        <v>9</v>
      </c>
      <c r="D22" s="36">
        <v>8110080210</v>
      </c>
      <c r="E22" s="14"/>
      <c r="F22" s="75">
        <f>F25+F27+F29+F24</f>
        <v>2477730.9</v>
      </c>
      <c r="G22" s="75">
        <f>G25+G27+G29</f>
        <v>2183064.4</v>
      </c>
      <c r="H22" s="75">
        <f>H25+H27+H29</f>
        <v>2722399</v>
      </c>
    </row>
    <row r="23" spans="1:8" ht="78.75" customHeight="1">
      <c r="A23" s="14">
        <v>13</v>
      </c>
      <c r="B23" s="129" t="s">
        <v>289</v>
      </c>
      <c r="C23" s="88" t="s">
        <v>9</v>
      </c>
      <c r="D23" s="89">
        <v>8110010210</v>
      </c>
      <c r="E23" s="130">
        <v>100</v>
      </c>
      <c r="F23" s="144">
        <f>F24</f>
        <v>144666</v>
      </c>
      <c r="G23" s="86">
        <v>0</v>
      </c>
      <c r="H23" s="86">
        <v>0</v>
      </c>
    </row>
    <row r="24" spans="1:8" ht="39.75" customHeight="1">
      <c r="A24" s="14">
        <v>14</v>
      </c>
      <c r="B24" s="129" t="s">
        <v>45</v>
      </c>
      <c r="C24" s="88" t="s">
        <v>9</v>
      </c>
      <c r="D24" s="89">
        <v>8110010210</v>
      </c>
      <c r="E24" s="130">
        <v>120</v>
      </c>
      <c r="F24" s="85">
        <v>144666</v>
      </c>
      <c r="G24" s="86">
        <v>0</v>
      </c>
      <c r="H24" s="86">
        <v>0</v>
      </c>
    </row>
    <row r="25" spans="1:8" ht="79.5" customHeight="1">
      <c r="A25" s="14">
        <v>15</v>
      </c>
      <c r="B25" s="17" t="s">
        <v>64</v>
      </c>
      <c r="C25" s="18" t="s">
        <v>9</v>
      </c>
      <c r="D25" s="36">
        <v>8110080210</v>
      </c>
      <c r="E25" s="14">
        <v>100</v>
      </c>
      <c r="F25" s="75">
        <v>2178484.4</v>
      </c>
      <c r="G25" s="75">
        <f>G26</f>
        <v>2178484.4</v>
      </c>
      <c r="H25" s="75">
        <f>H26</f>
        <v>2717819</v>
      </c>
    </row>
    <row r="26" spans="1:8" ht="38.25">
      <c r="A26" s="14">
        <v>16</v>
      </c>
      <c r="B26" s="20" t="s">
        <v>45</v>
      </c>
      <c r="C26" s="22" t="s">
        <v>9</v>
      </c>
      <c r="D26" s="37">
        <v>8110080210</v>
      </c>
      <c r="E26" s="21">
        <v>120</v>
      </c>
      <c r="F26" s="86">
        <v>2178484.4</v>
      </c>
      <c r="G26" s="86">
        <f>F26</f>
        <v>2178484.4</v>
      </c>
      <c r="H26" s="86">
        <v>2717819</v>
      </c>
    </row>
    <row r="27" spans="1:8" ht="25.5">
      <c r="A27" s="14">
        <v>17</v>
      </c>
      <c r="B27" s="20" t="s">
        <v>62</v>
      </c>
      <c r="C27" s="22" t="s">
        <v>9</v>
      </c>
      <c r="D27" s="37">
        <v>8110080210</v>
      </c>
      <c r="E27" s="21">
        <v>200</v>
      </c>
      <c r="F27" s="75">
        <f>F28</f>
        <v>150000.5</v>
      </c>
      <c r="G27" s="75">
        <f>G28</f>
        <v>0</v>
      </c>
      <c r="H27" s="75">
        <f>H28</f>
        <v>0</v>
      </c>
    </row>
    <row r="28" spans="1:8" ht="38.25">
      <c r="A28" s="14">
        <v>18</v>
      </c>
      <c r="B28" s="20" t="s">
        <v>65</v>
      </c>
      <c r="C28" s="22" t="s">
        <v>9</v>
      </c>
      <c r="D28" s="37">
        <v>8110080210</v>
      </c>
      <c r="E28" s="21">
        <v>240</v>
      </c>
      <c r="F28" s="86">
        <v>150000.5</v>
      </c>
      <c r="G28" s="86">
        <v>0</v>
      </c>
      <c r="H28" s="86">
        <v>0</v>
      </c>
    </row>
    <row r="29" spans="1:8" ht="12.75">
      <c r="A29" s="14">
        <v>19</v>
      </c>
      <c r="B29" s="20" t="s">
        <v>48</v>
      </c>
      <c r="C29" s="22" t="s">
        <v>9</v>
      </c>
      <c r="D29" s="37">
        <v>8110080210</v>
      </c>
      <c r="E29" s="21">
        <v>800</v>
      </c>
      <c r="F29" s="75">
        <f>F30</f>
        <v>4580</v>
      </c>
      <c r="G29" s="75">
        <f>G30</f>
        <v>4580</v>
      </c>
      <c r="H29" s="75">
        <f>H30</f>
        <v>4580</v>
      </c>
    </row>
    <row r="30" spans="1:8" ht="12.75">
      <c r="A30" s="14">
        <v>20</v>
      </c>
      <c r="B30" s="20" t="s">
        <v>119</v>
      </c>
      <c r="C30" s="22" t="s">
        <v>9</v>
      </c>
      <c r="D30" s="37">
        <v>8110080210</v>
      </c>
      <c r="E30" s="21">
        <v>850</v>
      </c>
      <c r="F30" s="86">
        <v>4580</v>
      </c>
      <c r="G30" s="86">
        <v>4580</v>
      </c>
      <c r="H30" s="86">
        <v>4580</v>
      </c>
    </row>
    <row r="31" spans="1:8" ht="12.75">
      <c r="A31" s="14">
        <v>21</v>
      </c>
      <c r="B31" s="13" t="s">
        <v>192</v>
      </c>
      <c r="C31" s="18" t="s">
        <v>19</v>
      </c>
      <c r="D31" s="36"/>
      <c r="E31" s="14"/>
      <c r="F31" s="75">
        <f aca="true" t="shared" si="3" ref="F31:H32">F32</f>
        <v>1000</v>
      </c>
      <c r="G31" s="75">
        <f t="shared" si="3"/>
        <v>1000</v>
      </c>
      <c r="H31" s="75">
        <f t="shared" si="3"/>
        <v>1000</v>
      </c>
    </row>
    <row r="32" spans="1:8" ht="25.5">
      <c r="A32" s="14">
        <v>22</v>
      </c>
      <c r="B32" s="17" t="s">
        <v>46</v>
      </c>
      <c r="C32" s="18" t="s">
        <v>19</v>
      </c>
      <c r="D32" s="36">
        <v>8100000000</v>
      </c>
      <c r="E32" s="14"/>
      <c r="F32" s="75">
        <f t="shared" si="3"/>
        <v>1000</v>
      </c>
      <c r="G32" s="75">
        <f t="shared" si="3"/>
        <v>1000</v>
      </c>
      <c r="H32" s="75">
        <f t="shared" si="3"/>
        <v>1000</v>
      </c>
    </row>
    <row r="33" spans="1:8" ht="25.5">
      <c r="A33" s="14">
        <v>23</v>
      </c>
      <c r="B33" s="17" t="s">
        <v>29</v>
      </c>
      <c r="C33" s="18" t="s">
        <v>19</v>
      </c>
      <c r="D33" s="36">
        <v>8110000000</v>
      </c>
      <c r="E33" s="14"/>
      <c r="F33" s="75">
        <f>F35</f>
        <v>1000</v>
      </c>
      <c r="G33" s="75">
        <f>G35</f>
        <v>1000</v>
      </c>
      <c r="H33" s="75">
        <f>H35</f>
        <v>1000</v>
      </c>
    </row>
    <row r="34" spans="1:8" ht="53.25" customHeight="1">
      <c r="A34" s="14">
        <v>24</v>
      </c>
      <c r="B34" s="13" t="s">
        <v>30</v>
      </c>
      <c r="C34" s="18" t="s">
        <v>19</v>
      </c>
      <c r="D34" s="36">
        <v>8110080050</v>
      </c>
      <c r="E34" s="14"/>
      <c r="F34" s="75">
        <f aca="true" t="shared" si="4" ref="F34:H35">F35</f>
        <v>1000</v>
      </c>
      <c r="G34" s="75">
        <f t="shared" si="4"/>
        <v>1000</v>
      </c>
      <c r="H34" s="75">
        <f t="shared" si="4"/>
        <v>1000</v>
      </c>
    </row>
    <row r="35" spans="1:8" ht="12.75">
      <c r="A35" s="14">
        <v>25</v>
      </c>
      <c r="B35" s="13" t="s">
        <v>48</v>
      </c>
      <c r="C35" s="18" t="s">
        <v>19</v>
      </c>
      <c r="D35" s="36">
        <v>8110080050</v>
      </c>
      <c r="E35" s="18" t="s">
        <v>49</v>
      </c>
      <c r="F35" s="75">
        <f t="shared" si="4"/>
        <v>1000</v>
      </c>
      <c r="G35" s="75">
        <f t="shared" si="4"/>
        <v>1000</v>
      </c>
      <c r="H35" s="75">
        <f t="shared" si="4"/>
        <v>1000</v>
      </c>
    </row>
    <row r="36" spans="1:8" ht="12.75">
      <c r="A36" s="14">
        <v>26</v>
      </c>
      <c r="B36" s="13" t="s">
        <v>117</v>
      </c>
      <c r="C36" s="18" t="s">
        <v>19</v>
      </c>
      <c r="D36" s="36">
        <v>8110080050</v>
      </c>
      <c r="E36" s="18" t="s">
        <v>116</v>
      </c>
      <c r="F36" s="86">
        <v>1000</v>
      </c>
      <c r="G36" s="86">
        <v>1000</v>
      </c>
      <c r="H36" s="86">
        <v>1000</v>
      </c>
    </row>
    <row r="37" spans="1:8" ht="12.75">
      <c r="A37" s="14">
        <v>27</v>
      </c>
      <c r="B37" s="13" t="s">
        <v>198</v>
      </c>
      <c r="C37" s="18" t="s">
        <v>197</v>
      </c>
      <c r="D37" s="36"/>
      <c r="E37" s="18"/>
      <c r="F37" s="86">
        <f>F38+F48</f>
        <v>631418.44</v>
      </c>
      <c r="G37" s="75">
        <f>G38+G48</f>
        <v>534167.44</v>
      </c>
      <c r="H37" s="75">
        <f>H38+H48</f>
        <v>534167.44</v>
      </c>
    </row>
    <row r="38" spans="1:8" ht="66.75" customHeight="1">
      <c r="A38" s="14">
        <v>28</v>
      </c>
      <c r="B38" s="17" t="s">
        <v>189</v>
      </c>
      <c r="C38" s="22" t="s">
        <v>197</v>
      </c>
      <c r="D38" s="37">
        <v>100000000</v>
      </c>
      <c r="E38" s="21"/>
      <c r="F38" s="75">
        <f>F39</f>
        <v>626304</v>
      </c>
      <c r="G38" s="75">
        <f>G39</f>
        <v>529053</v>
      </c>
      <c r="H38" s="75">
        <f>H39</f>
        <v>529053</v>
      </c>
    </row>
    <row r="39" spans="1:8" ht="25.5">
      <c r="A39" s="14">
        <v>29</v>
      </c>
      <c r="B39" s="20" t="s">
        <v>190</v>
      </c>
      <c r="C39" s="22" t="s">
        <v>197</v>
      </c>
      <c r="D39" s="37">
        <v>110000000</v>
      </c>
      <c r="E39" s="21"/>
      <c r="F39" s="75">
        <f>F42+F45+F41</f>
        <v>626304</v>
      </c>
      <c r="G39" s="75">
        <f>G42+G45</f>
        <v>529053</v>
      </c>
      <c r="H39" s="75">
        <f>H42+H45</f>
        <v>529053</v>
      </c>
    </row>
    <row r="40" spans="1:8" ht="80.25" customHeight="1">
      <c r="A40" s="14">
        <v>30</v>
      </c>
      <c r="B40" s="129" t="s">
        <v>289</v>
      </c>
      <c r="C40" s="88" t="s">
        <v>197</v>
      </c>
      <c r="D40" s="89">
        <v>110010210</v>
      </c>
      <c r="E40" s="130">
        <v>100</v>
      </c>
      <c r="F40" s="86">
        <f>F41</f>
        <v>72334</v>
      </c>
      <c r="G40" s="86">
        <f>G41</f>
        <v>0</v>
      </c>
      <c r="H40" s="86">
        <f>H41</f>
        <v>0</v>
      </c>
    </row>
    <row r="41" spans="1:8" ht="42.75" customHeight="1">
      <c r="A41" s="14">
        <v>31</v>
      </c>
      <c r="B41" s="129" t="s">
        <v>45</v>
      </c>
      <c r="C41" s="88" t="s">
        <v>197</v>
      </c>
      <c r="D41" s="89">
        <v>110010210</v>
      </c>
      <c r="E41" s="130">
        <v>120</v>
      </c>
      <c r="F41" s="86">
        <v>72334</v>
      </c>
      <c r="G41" s="86">
        <v>0</v>
      </c>
      <c r="H41" s="86">
        <v>0</v>
      </c>
    </row>
    <row r="42" spans="1:8" ht="102">
      <c r="A42" s="14">
        <v>32</v>
      </c>
      <c r="B42" s="20" t="s">
        <v>134</v>
      </c>
      <c r="C42" s="22" t="s">
        <v>197</v>
      </c>
      <c r="D42" s="37">
        <v>110081010</v>
      </c>
      <c r="E42" s="21"/>
      <c r="F42" s="75">
        <f aca="true" t="shared" si="5" ref="F42:H43">F43</f>
        <v>529053</v>
      </c>
      <c r="G42" s="75">
        <f t="shared" si="5"/>
        <v>529053</v>
      </c>
      <c r="H42" s="75">
        <f t="shared" si="5"/>
        <v>529053</v>
      </c>
    </row>
    <row r="43" spans="1:8" ht="79.5" customHeight="1">
      <c r="A43" s="14">
        <v>33</v>
      </c>
      <c r="B43" s="17" t="s">
        <v>64</v>
      </c>
      <c r="C43" s="22" t="s">
        <v>197</v>
      </c>
      <c r="D43" s="37">
        <v>110081010</v>
      </c>
      <c r="E43" s="21">
        <v>100</v>
      </c>
      <c r="F43" s="75">
        <f t="shared" si="5"/>
        <v>529053</v>
      </c>
      <c r="G43" s="75">
        <f t="shared" si="5"/>
        <v>529053</v>
      </c>
      <c r="H43" s="75">
        <f t="shared" si="5"/>
        <v>529053</v>
      </c>
    </row>
    <row r="44" spans="1:8" ht="38.25">
      <c r="A44" s="14">
        <v>34</v>
      </c>
      <c r="B44" s="20" t="s">
        <v>45</v>
      </c>
      <c r="C44" s="22" t="s">
        <v>197</v>
      </c>
      <c r="D44" s="37">
        <v>110081010</v>
      </c>
      <c r="E44" s="21">
        <v>120</v>
      </c>
      <c r="F44" s="86">
        <v>529053</v>
      </c>
      <c r="G44" s="86">
        <v>529053</v>
      </c>
      <c r="H44" s="86">
        <v>529053</v>
      </c>
    </row>
    <row r="45" spans="1:8" ht="102">
      <c r="A45" s="14">
        <v>35</v>
      </c>
      <c r="B45" s="20" t="s">
        <v>135</v>
      </c>
      <c r="C45" s="22" t="s">
        <v>197</v>
      </c>
      <c r="D45" s="37">
        <v>110081060</v>
      </c>
      <c r="E45" s="21"/>
      <c r="F45" s="75">
        <f aca="true" t="shared" si="6" ref="F45:H46">F46</f>
        <v>24917</v>
      </c>
      <c r="G45" s="75">
        <f t="shared" si="6"/>
        <v>0</v>
      </c>
      <c r="H45" s="75">
        <f t="shared" si="6"/>
        <v>0</v>
      </c>
    </row>
    <row r="46" spans="1:8" ht="80.25" customHeight="1">
      <c r="A46" s="14">
        <v>36</v>
      </c>
      <c r="B46" s="17" t="s">
        <v>64</v>
      </c>
      <c r="C46" s="22" t="s">
        <v>197</v>
      </c>
      <c r="D46" s="37">
        <v>110081060</v>
      </c>
      <c r="E46" s="21">
        <v>100</v>
      </c>
      <c r="F46" s="75">
        <f t="shared" si="6"/>
        <v>24917</v>
      </c>
      <c r="G46" s="75">
        <f t="shared" si="6"/>
        <v>0</v>
      </c>
      <c r="H46" s="75">
        <f t="shared" si="6"/>
        <v>0</v>
      </c>
    </row>
    <row r="47" spans="1:9" ht="42.75" customHeight="1">
      <c r="A47" s="14">
        <v>37</v>
      </c>
      <c r="B47" s="20" t="s">
        <v>45</v>
      </c>
      <c r="C47" s="22" t="s">
        <v>197</v>
      </c>
      <c r="D47" s="37">
        <v>110081060</v>
      </c>
      <c r="E47" s="21">
        <v>120</v>
      </c>
      <c r="F47" s="86">
        <v>24917</v>
      </c>
      <c r="G47" s="86">
        <v>0</v>
      </c>
      <c r="H47" s="86">
        <v>0</v>
      </c>
      <c r="I47" s="97"/>
    </row>
    <row r="48" spans="1:8" ht="25.5">
      <c r="A48" s="14">
        <v>38</v>
      </c>
      <c r="B48" s="17" t="s">
        <v>46</v>
      </c>
      <c r="C48" s="18" t="s">
        <v>197</v>
      </c>
      <c r="D48" s="36">
        <v>8100000000</v>
      </c>
      <c r="E48" s="18"/>
      <c r="F48" s="75">
        <f>F49</f>
        <v>5114.44</v>
      </c>
      <c r="G48" s="75">
        <f>G49</f>
        <v>5114.44</v>
      </c>
      <c r="H48" s="75">
        <f>H49</f>
        <v>5114.44</v>
      </c>
    </row>
    <row r="49" spans="1:8" ht="25.5">
      <c r="A49" s="14">
        <v>39</v>
      </c>
      <c r="B49" s="17" t="s">
        <v>50</v>
      </c>
      <c r="C49" s="18" t="s">
        <v>197</v>
      </c>
      <c r="D49" s="36">
        <v>8110000000</v>
      </c>
      <c r="E49" s="18"/>
      <c r="F49" s="75">
        <f>F50+F54</f>
        <v>5114.44</v>
      </c>
      <c r="G49" s="75">
        <f>G50+G54</f>
        <v>5114.44</v>
      </c>
      <c r="H49" s="75">
        <f>H50+H54</f>
        <v>5114.44</v>
      </c>
    </row>
    <row r="50" spans="1:8" ht="25.5">
      <c r="A50" s="14">
        <v>40</v>
      </c>
      <c r="B50" s="17" t="s">
        <v>50</v>
      </c>
      <c r="C50" s="18" t="s">
        <v>197</v>
      </c>
      <c r="D50" s="36">
        <v>8180000000</v>
      </c>
      <c r="E50" s="18"/>
      <c r="F50" s="75">
        <f aca="true" t="shared" si="7" ref="F50:H52">F51</f>
        <v>5114.44</v>
      </c>
      <c r="G50" s="75">
        <f t="shared" si="7"/>
        <v>5114.44</v>
      </c>
      <c r="H50" s="75">
        <f t="shared" si="7"/>
        <v>5114.44</v>
      </c>
    </row>
    <row r="51" spans="1:8" ht="102">
      <c r="A51" s="14">
        <v>41</v>
      </c>
      <c r="B51" s="13" t="s">
        <v>51</v>
      </c>
      <c r="C51" s="18" t="s">
        <v>197</v>
      </c>
      <c r="D51" s="36">
        <v>8110075140</v>
      </c>
      <c r="E51" s="18"/>
      <c r="F51" s="75">
        <f t="shared" si="7"/>
        <v>5114.44</v>
      </c>
      <c r="G51" s="75">
        <f t="shared" si="7"/>
        <v>5114.44</v>
      </c>
      <c r="H51" s="75">
        <f t="shared" si="7"/>
        <v>5114.44</v>
      </c>
    </row>
    <row r="52" spans="1:8" ht="25.5">
      <c r="A52" s="14">
        <v>42</v>
      </c>
      <c r="B52" s="20" t="s">
        <v>62</v>
      </c>
      <c r="C52" s="22" t="s">
        <v>197</v>
      </c>
      <c r="D52" s="37">
        <v>8110075140</v>
      </c>
      <c r="E52" s="22" t="s">
        <v>63</v>
      </c>
      <c r="F52" s="75">
        <f t="shared" si="7"/>
        <v>5114.44</v>
      </c>
      <c r="G52" s="75">
        <f t="shared" si="7"/>
        <v>5114.44</v>
      </c>
      <c r="H52" s="75">
        <f t="shared" si="7"/>
        <v>5114.44</v>
      </c>
    </row>
    <row r="53" spans="1:8" ht="38.25">
      <c r="A53" s="14">
        <v>43</v>
      </c>
      <c r="B53" s="20" t="s">
        <v>65</v>
      </c>
      <c r="C53" s="22" t="s">
        <v>197</v>
      </c>
      <c r="D53" s="37">
        <v>8110075140</v>
      </c>
      <c r="E53" s="22" t="s">
        <v>66</v>
      </c>
      <c r="F53" s="86">
        <v>5114.44</v>
      </c>
      <c r="G53" s="86">
        <v>5114.44</v>
      </c>
      <c r="H53" s="86">
        <v>5114.44</v>
      </c>
    </row>
    <row r="54" spans="1:8" ht="89.25" hidden="1">
      <c r="A54" s="14">
        <v>40</v>
      </c>
      <c r="B54" s="17" t="s">
        <v>52</v>
      </c>
      <c r="C54" s="18" t="s">
        <v>197</v>
      </c>
      <c r="D54" s="36">
        <v>8110080850</v>
      </c>
      <c r="E54" s="18"/>
      <c r="F54" s="75">
        <f aca="true" t="shared" si="8" ref="F54:H55">F55</f>
        <v>0</v>
      </c>
      <c r="G54" s="75">
        <f t="shared" si="8"/>
        <v>0</v>
      </c>
      <c r="H54" s="75">
        <f t="shared" si="8"/>
        <v>0</v>
      </c>
    </row>
    <row r="55" spans="1:8" ht="25.5" hidden="1">
      <c r="A55" s="14">
        <v>41</v>
      </c>
      <c r="B55" s="20" t="s">
        <v>62</v>
      </c>
      <c r="C55" s="18" t="s">
        <v>197</v>
      </c>
      <c r="D55" s="36">
        <v>8110080850</v>
      </c>
      <c r="E55" s="18" t="s">
        <v>63</v>
      </c>
      <c r="F55" s="75">
        <f t="shared" si="8"/>
        <v>0</v>
      </c>
      <c r="G55" s="75">
        <f t="shared" si="8"/>
        <v>0</v>
      </c>
      <c r="H55" s="75">
        <f t="shared" si="8"/>
        <v>0</v>
      </c>
    </row>
    <row r="56" spans="1:8" ht="38.25" hidden="1">
      <c r="A56" s="14">
        <v>42</v>
      </c>
      <c r="B56" s="20" t="s">
        <v>65</v>
      </c>
      <c r="C56" s="18" t="s">
        <v>197</v>
      </c>
      <c r="D56" s="36">
        <v>8110080850</v>
      </c>
      <c r="E56" s="18" t="s">
        <v>66</v>
      </c>
      <c r="F56" s="96">
        <v>0</v>
      </c>
      <c r="G56" s="96">
        <v>0</v>
      </c>
      <c r="H56" s="96">
        <v>0</v>
      </c>
    </row>
    <row r="57" spans="1:8" ht="12.75">
      <c r="A57" s="14">
        <v>44</v>
      </c>
      <c r="B57" s="13" t="s">
        <v>256</v>
      </c>
      <c r="C57" s="18" t="s">
        <v>201</v>
      </c>
      <c r="D57" s="36"/>
      <c r="E57" s="18"/>
      <c r="F57" s="86">
        <f aca="true" t="shared" si="9" ref="F57:H60">F58</f>
        <v>98484.9</v>
      </c>
      <c r="G57" s="75">
        <f t="shared" si="9"/>
        <v>98487.9</v>
      </c>
      <c r="H57" s="75">
        <f t="shared" si="9"/>
        <v>99684.3</v>
      </c>
    </row>
    <row r="58" spans="1:8" ht="25.5">
      <c r="A58" s="14">
        <v>45</v>
      </c>
      <c r="B58" s="13" t="s">
        <v>200</v>
      </c>
      <c r="C58" s="18" t="s">
        <v>202</v>
      </c>
      <c r="D58" s="36"/>
      <c r="E58" s="18"/>
      <c r="F58" s="75">
        <f t="shared" si="9"/>
        <v>98484.9</v>
      </c>
      <c r="G58" s="75">
        <f t="shared" si="9"/>
        <v>98487.9</v>
      </c>
      <c r="H58" s="75">
        <f t="shared" si="9"/>
        <v>99684.3</v>
      </c>
    </row>
    <row r="59" spans="1:8" ht="25.5">
      <c r="A59" s="14">
        <v>46</v>
      </c>
      <c r="B59" s="17" t="s">
        <v>46</v>
      </c>
      <c r="C59" s="18" t="s">
        <v>202</v>
      </c>
      <c r="D59" s="36">
        <v>8100000000</v>
      </c>
      <c r="E59" s="18"/>
      <c r="F59" s="75">
        <f t="shared" si="9"/>
        <v>98484.9</v>
      </c>
      <c r="G59" s="75">
        <f t="shared" si="9"/>
        <v>98487.9</v>
      </c>
      <c r="H59" s="75">
        <f t="shared" si="9"/>
        <v>99684.3</v>
      </c>
    </row>
    <row r="60" spans="1:8" ht="25.5">
      <c r="A60" s="14">
        <v>47</v>
      </c>
      <c r="B60" s="17" t="s">
        <v>50</v>
      </c>
      <c r="C60" s="18" t="s">
        <v>202</v>
      </c>
      <c r="D60" s="36">
        <v>8110000000</v>
      </c>
      <c r="E60" s="18"/>
      <c r="F60" s="75">
        <f>F61</f>
        <v>98484.9</v>
      </c>
      <c r="G60" s="75">
        <f t="shared" si="9"/>
        <v>98487.9</v>
      </c>
      <c r="H60" s="75">
        <f t="shared" si="9"/>
        <v>99684.3</v>
      </c>
    </row>
    <row r="61" spans="1:8" ht="89.25">
      <c r="A61" s="14">
        <v>48</v>
      </c>
      <c r="B61" s="13" t="s">
        <v>31</v>
      </c>
      <c r="C61" s="18" t="s">
        <v>202</v>
      </c>
      <c r="D61" s="36">
        <v>8110051180</v>
      </c>
      <c r="E61" s="18"/>
      <c r="F61" s="75">
        <f>F63+F64</f>
        <v>98484.9</v>
      </c>
      <c r="G61" s="75">
        <f>G62+G64</f>
        <v>98487.9</v>
      </c>
      <c r="H61" s="75">
        <f>H62+H64</f>
        <v>99684.3</v>
      </c>
    </row>
    <row r="62" spans="1:8" ht="78.75" customHeight="1">
      <c r="A62" s="14">
        <v>49</v>
      </c>
      <c r="B62" s="17" t="s">
        <v>64</v>
      </c>
      <c r="C62" s="18" t="s">
        <v>202</v>
      </c>
      <c r="D62" s="36">
        <v>8110051180</v>
      </c>
      <c r="E62" s="18" t="s">
        <v>118</v>
      </c>
      <c r="F62" s="75">
        <f>F63</f>
        <v>72463</v>
      </c>
      <c r="G62" s="75">
        <f>G63</f>
        <v>72463</v>
      </c>
      <c r="H62" s="75">
        <f>H63</f>
        <v>72463</v>
      </c>
    </row>
    <row r="63" spans="1:8" ht="38.25">
      <c r="A63" s="14">
        <v>50</v>
      </c>
      <c r="B63" s="17" t="s">
        <v>45</v>
      </c>
      <c r="C63" s="23" t="s">
        <v>202</v>
      </c>
      <c r="D63" s="38">
        <v>8110051180</v>
      </c>
      <c r="E63" s="23" t="s">
        <v>61</v>
      </c>
      <c r="F63" s="86">
        <v>72463</v>
      </c>
      <c r="G63" s="86">
        <v>72463</v>
      </c>
      <c r="H63" s="86">
        <v>72463</v>
      </c>
    </row>
    <row r="64" spans="1:8" ht="25.5">
      <c r="A64" s="14">
        <v>51</v>
      </c>
      <c r="B64" s="17" t="s">
        <v>62</v>
      </c>
      <c r="C64" s="23" t="s">
        <v>202</v>
      </c>
      <c r="D64" s="38">
        <v>8110051180</v>
      </c>
      <c r="E64" s="23" t="s">
        <v>63</v>
      </c>
      <c r="F64" s="75">
        <f>F65</f>
        <v>26021.9</v>
      </c>
      <c r="G64" s="75">
        <f>G65</f>
        <v>26024.9</v>
      </c>
      <c r="H64" s="75">
        <f>H65</f>
        <v>27221.3</v>
      </c>
    </row>
    <row r="65" spans="1:8" ht="38.25">
      <c r="A65" s="130">
        <v>52</v>
      </c>
      <c r="B65" s="129" t="s">
        <v>65</v>
      </c>
      <c r="C65" s="88" t="s">
        <v>202</v>
      </c>
      <c r="D65" s="89">
        <v>8110051180</v>
      </c>
      <c r="E65" s="88" t="s">
        <v>66</v>
      </c>
      <c r="F65" s="86">
        <v>26021.9</v>
      </c>
      <c r="G65" s="86">
        <v>26024.9</v>
      </c>
      <c r="H65" s="86">
        <v>27221.3</v>
      </c>
    </row>
    <row r="66" spans="1:8" ht="38.25" customHeight="1">
      <c r="A66" s="14">
        <v>53</v>
      </c>
      <c r="B66" s="13" t="s">
        <v>257</v>
      </c>
      <c r="C66" s="18" t="s">
        <v>1</v>
      </c>
      <c r="D66" s="36"/>
      <c r="E66" s="18"/>
      <c r="F66" s="86">
        <f>F67</f>
        <v>96848</v>
      </c>
      <c r="G66" s="75">
        <f>G76</f>
        <v>51000</v>
      </c>
      <c r="H66" s="75">
        <f>H76</f>
        <v>0</v>
      </c>
    </row>
    <row r="67" spans="1:8" ht="38.25" customHeight="1">
      <c r="A67" s="14">
        <v>54</v>
      </c>
      <c r="B67" s="13" t="s">
        <v>291</v>
      </c>
      <c r="C67" s="18"/>
      <c r="D67" s="36"/>
      <c r="E67" s="18"/>
      <c r="F67" s="86">
        <f>F68</f>
        <v>96848</v>
      </c>
      <c r="G67" s="86">
        <f>G68</f>
        <v>0</v>
      </c>
      <c r="H67" s="86">
        <f>H68</f>
        <v>0</v>
      </c>
    </row>
    <row r="68" spans="1:8" ht="69" customHeight="1">
      <c r="A68" s="14">
        <v>55</v>
      </c>
      <c r="B68" s="13" t="s">
        <v>137</v>
      </c>
      <c r="C68" s="18" t="s">
        <v>290</v>
      </c>
      <c r="D68" s="36">
        <v>100000000</v>
      </c>
      <c r="E68" s="18"/>
      <c r="F68" s="86">
        <f>F69</f>
        <v>96848</v>
      </c>
      <c r="G68" s="86">
        <f>G69</f>
        <v>0</v>
      </c>
      <c r="H68" s="86">
        <f>H69</f>
        <v>0</v>
      </c>
    </row>
    <row r="69" spans="1:8" ht="38.25" customHeight="1">
      <c r="A69" s="14">
        <v>56</v>
      </c>
      <c r="B69" s="13" t="s">
        <v>292</v>
      </c>
      <c r="C69" s="18" t="s">
        <v>290</v>
      </c>
      <c r="D69" s="36">
        <v>1300000000</v>
      </c>
      <c r="E69" s="18"/>
      <c r="F69" s="86">
        <f>F72+F75+F76</f>
        <v>96848</v>
      </c>
      <c r="G69" s="75"/>
      <c r="H69" s="75"/>
    </row>
    <row r="70" spans="1:8" ht="129" customHeight="1">
      <c r="A70" s="14">
        <v>57</v>
      </c>
      <c r="B70" s="133" t="s">
        <v>131</v>
      </c>
      <c r="C70" s="88" t="s">
        <v>290</v>
      </c>
      <c r="D70" s="89">
        <v>130074120</v>
      </c>
      <c r="E70" s="88"/>
      <c r="F70" s="86">
        <f aca="true" t="shared" si="10" ref="F70:H71">F71</f>
        <v>45188</v>
      </c>
      <c r="G70" s="86">
        <f t="shared" si="10"/>
        <v>0</v>
      </c>
      <c r="H70" s="86">
        <f t="shared" si="10"/>
        <v>0</v>
      </c>
    </row>
    <row r="71" spans="1:8" ht="29.25" customHeight="1">
      <c r="A71" s="14">
        <v>58</v>
      </c>
      <c r="B71" s="134" t="s">
        <v>62</v>
      </c>
      <c r="C71" s="88" t="s">
        <v>290</v>
      </c>
      <c r="D71" s="89">
        <f>D70</f>
        <v>130074120</v>
      </c>
      <c r="E71" s="88" t="s">
        <v>63</v>
      </c>
      <c r="F71" s="86">
        <f t="shared" si="10"/>
        <v>45188</v>
      </c>
      <c r="G71" s="86">
        <f t="shared" si="10"/>
        <v>0</v>
      </c>
      <c r="H71" s="86">
        <f t="shared" si="10"/>
        <v>0</v>
      </c>
    </row>
    <row r="72" spans="1:8" ht="45" customHeight="1">
      <c r="A72" s="14">
        <v>59</v>
      </c>
      <c r="B72" s="134" t="s">
        <v>65</v>
      </c>
      <c r="C72" s="88" t="s">
        <v>290</v>
      </c>
      <c r="D72" s="89">
        <v>130074120</v>
      </c>
      <c r="E72" s="88" t="s">
        <v>66</v>
      </c>
      <c r="F72" s="86">
        <v>45188</v>
      </c>
      <c r="G72" s="86">
        <v>0</v>
      </c>
      <c r="H72" s="86">
        <v>0</v>
      </c>
    </row>
    <row r="73" spans="1:8" ht="131.25" customHeight="1">
      <c r="A73" s="14">
        <v>60</v>
      </c>
      <c r="B73" s="134" t="s">
        <v>293</v>
      </c>
      <c r="C73" s="88" t="s">
        <v>290</v>
      </c>
      <c r="D73" s="89" t="s">
        <v>294</v>
      </c>
      <c r="E73" s="88"/>
      <c r="F73" s="86">
        <f>F74</f>
        <v>2259</v>
      </c>
      <c r="G73" s="86">
        <v>0</v>
      </c>
      <c r="H73" s="86">
        <v>0</v>
      </c>
    </row>
    <row r="74" spans="1:8" ht="32.25" customHeight="1">
      <c r="A74" s="14">
        <v>61</v>
      </c>
      <c r="B74" s="134" t="s">
        <v>62</v>
      </c>
      <c r="C74" s="88" t="s">
        <v>290</v>
      </c>
      <c r="D74" s="89" t="str">
        <f>D73</f>
        <v>01300S4120</v>
      </c>
      <c r="E74" s="88" t="s">
        <v>63</v>
      </c>
      <c r="F74" s="86">
        <f>F75</f>
        <v>2259</v>
      </c>
      <c r="G74" s="86">
        <v>0</v>
      </c>
      <c r="H74" s="86">
        <v>0</v>
      </c>
    </row>
    <row r="75" spans="1:8" ht="46.5" customHeight="1">
      <c r="A75" s="14">
        <v>62</v>
      </c>
      <c r="B75" s="134" t="s">
        <v>65</v>
      </c>
      <c r="C75" s="88" t="s">
        <v>290</v>
      </c>
      <c r="D75" s="89">
        <v>130074120</v>
      </c>
      <c r="E75" s="88" t="s">
        <v>66</v>
      </c>
      <c r="F75" s="86">
        <v>2259</v>
      </c>
      <c r="G75" s="86">
        <v>0</v>
      </c>
      <c r="H75" s="86">
        <v>0</v>
      </c>
    </row>
    <row r="76" spans="1:8" ht="38.25">
      <c r="A76" s="14">
        <v>63</v>
      </c>
      <c r="B76" s="129" t="s">
        <v>0</v>
      </c>
      <c r="C76" s="88" t="s">
        <v>2</v>
      </c>
      <c r="D76" s="89"/>
      <c r="E76" s="88"/>
      <c r="F76" s="86">
        <f>F77</f>
        <v>49401</v>
      </c>
      <c r="G76" s="86">
        <f aca="true" t="shared" si="11" ref="G76:H78">G77</f>
        <v>51000</v>
      </c>
      <c r="H76" s="86">
        <f t="shared" si="11"/>
        <v>0</v>
      </c>
    </row>
    <row r="77" spans="1:8" ht="67.5" customHeight="1">
      <c r="A77" s="14">
        <v>64</v>
      </c>
      <c r="B77" s="129" t="s">
        <v>137</v>
      </c>
      <c r="C77" s="88" t="s">
        <v>2</v>
      </c>
      <c r="D77" s="89">
        <v>100000000</v>
      </c>
      <c r="E77" s="88"/>
      <c r="F77" s="86">
        <f>F78</f>
        <v>49401</v>
      </c>
      <c r="G77" s="86">
        <f>G78</f>
        <v>51000</v>
      </c>
      <c r="H77" s="86">
        <f>H78</f>
        <v>0</v>
      </c>
    </row>
    <row r="78" spans="1:8" ht="38.25">
      <c r="A78" s="14">
        <v>65</v>
      </c>
      <c r="B78" s="129" t="s">
        <v>53</v>
      </c>
      <c r="C78" s="88" t="s">
        <v>2</v>
      </c>
      <c r="D78" s="89">
        <v>130000000</v>
      </c>
      <c r="E78" s="88"/>
      <c r="F78" s="86">
        <f>F79</f>
        <v>49401</v>
      </c>
      <c r="G78" s="86">
        <f t="shared" si="11"/>
        <v>51000</v>
      </c>
      <c r="H78" s="86">
        <f t="shared" si="11"/>
        <v>0</v>
      </c>
    </row>
    <row r="79" spans="1:8" ht="119.25" customHeight="1">
      <c r="A79" s="14">
        <v>66</v>
      </c>
      <c r="B79" s="129" t="s">
        <v>131</v>
      </c>
      <c r="C79" s="88" t="s">
        <v>2</v>
      </c>
      <c r="D79" s="89">
        <v>130082020</v>
      </c>
      <c r="E79" s="88"/>
      <c r="F79" s="86">
        <f>F80</f>
        <v>49401</v>
      </c>
      <c r="G79" s="86">
        <f>G80</f>
        <v>51000</v>
      </c>
      <c r="H79" s="86">
        <f>H80</f>
        <v>0</v>
      </c>
    </row>
    <row r="80" spans="1:8" ht="25.5">
      <c r="A80" s="14">
        <v>67</v>
      </c>
      <c r="B80" s="129" t="s">
        <v>62</v>
      </c>
      <c r="C80" s="88" t="s">
        <v>2</v>
      </c>
      <c r="D80" s="89">
        <v>130082020</v>
      </c>
      <c r="E80" s="88" t="s">
        <v>63</v>
      </c>
      <c r="F80" s="86">
        <f>F81</f>
        <v>49401</v>
      </c>
      <c r="G80" s="86">
        <f>G81</f>
        <v>51000</v>
      </c>
      <c r="H80" s="86">
        <f>H81</f>
        <v>0</v>
      </c>
    </row>
    <row r="81" spans="1:8" ht="38.25">
      <c r="A81" s="14">
        <v>68</v>
      </c>
      <c r="B81" s="129" t="s">
        <v>65</v>
      </c>
      <c r="C81" s="88" t="s">
        <v>2</v>
      </c>
      <c r="D81" s="89">
        <v>130082020</v>
      </c>
      <c r="E81" s="88" t="s">
        <v>66</v>
      </c>
      <c r="F81" s="86">
        <v>49401</v>
      </c>
      <c r="G81" s="86">
        <v>51000</v>
      </c>
      <c r="H81" s="86">
        <v>0</v>
      </c>
    </row>
    <row r="82" spans="1:8" ht="12.75">
      <c r="A82" s="14">
        <v>69</v>
      </c>
      <c r="B82" s="129" t="s">
        <v>258</v>
      </c>
      <c r="C82" s="88" t="s">
        <v>69</v>
      </c>
      <c r="D82" s="89"/>
      <c r="E82" s="88"/>
      <c r="F82" s="86">
        <f aca="true" t="shared" si="12" ref="F82:H84">F83</f>
        <v>356069.07</v>
      </c>
      <c r="G82" s="86">
        <f t="shared" si="12"/>
        <v>360776</v>
      </c>
      <c r="H82" s="86">
        <f t="shared" si="12"/>
        <v>388893</v>
      </c>
    </row>
    <row r="83" spans="1:8" ht="16.5" customHeight="1">
      <c r="A83" s="14">
        <v>70</v>
      </c>
      <c r="B83" s="129" t="s">
        <v>54</v>
      </c>
      <c r="C83" s="88" t="s">
        <v>70</v>
      </c>
      <c r="D83" s="89"/>
      <c r="E83" s="88"/>
      <c r="F83" s="86">
        <f t="shared" si="12"/>
        <v>356069.07</v>
      </c>
      <c r="G83" s="86">
        <f t="shared" si="12"/>
        <v>360776</v>
      </c>
      <c r="H83" s="86">
        <f t="shared" si="12"/>
        <v>388893</v>
      </c>
    </row>
    <row r="84" spans="1:8" ht="63.75" customHeight="1">
      <c r="A84" s="14">
        <v>71</v>
      </c>
      <c r="B84" s="129" t="s">
        <v>137</v>
      </c>
      <c r="C84" s="88" t="s">
        <v>70</v>
      </c>
      <c r="D84" s="89">
        <v>100000000</v>
      </c>
      <c r="E84" s="88"/>
      <c r="F84" s="86">
        <f>F85</f>
        <v>356069.07</v>
      </c>
      <c r="G84" s="86">
        <f t="shared" si="12"/>
        <v>360776</v>
      </c>
      <c r="H84" s="86">
        <f t="shared" si="12"/>
        <v>388893</v>
      </c>
    </row>
    <row r="85" spans="1:8" ht="39.75" customHeight="1">
      <c r="A85" s="14">
        <v>72</v>
      </c>
      <c r="B85" s="129" t="s">
        <v>252</v>
      </c>
      <c r="C85" s="88" t="s">
        <v>70</v>
      </c>
      <c r="D85" s="89">
        <v>120000000</v>
      </c>
      <c r="E85" s="88"/>
      <c r="F85" s="86">
        <f>F98+F101+F86+F89+F97+F94</f>
        <v>356069.07</v>
      </c>
      <c r="G85" s="86">
        <f>G98+G101+G86+G89+G97+G94</f>
        <v>360776</v>
      </c>
      <c r="H85" s="86">
        <f>H98+H101+H86+H89+H97+H94</f>
        <v>388893</v>
      </c>
    </row>
    <row r="86" spans="1:8" ht="147" customHeight="1" hidden="1">
      <c r="A86" s="14">
        <v>60</v>
      </c>
      <c r="B86" s="104" t="s">
        <v>228</v>
      </c>
      <c r="C86" s="88" t="s">
        <v>70</v>
      </c>
      <c r="D86" s="89">
        <v>120075080</v>
      </c>
      <c r="E86" s="88" t="s">
        <v>229</v>
      </c>
      <c r="F86" s="86">
        <f aca="true" t="shared" si="13" ref="F86:H87">F87</f>
        <v>0</v>
      </c>
      <c r="G86" s="86">
        <f t="shared" si="13"/>
        <v>0</v>
      </c>
      <c r="H86" s="86">
        <f t="shared" si="13"/>
        <v>0</v>
      </c>
    </row>
    <row r="87" spans="1:8" ht="38.25" hidden="1">
      <c r="A87" s="14">
        <v>61</v>
      </c>
      <c r="B87" s="105" t="s">
        <v>230</v>
      </c>
      <c r="C87" s="88" t="s">
        <v>70</v>
      </c>
      <c r="D87" s="89">
        <v>120075080</v>
      </c>
      <c r="E87" s="88" t="s">
        <v>63</v>
      </c>
      <c r="F87" s="86">
        <f t="shared" si="13"/>
        <v>0</v>
      </c>
      <c r="G87" s="86">
        <f t="shared" si="13"/>
        <v>0</v>
      </c>
      <c r="H87" s="86">
        <f t="shared" si="13"/>
        <v>0</v>
      </c>
    </row>
    <row r="88" spans="1:8" ht="38.25" hidden="1">
      <c r="A88" s="14">
        <v>62</v>
      </c>
      <c r="B88" s="106" t="s">
        <v>65</v>
      </c>
      <c r="C88" s="88" t="s">
        <v>70</v>
      </c>
      <c r="D88" s="89">
        <v>120075080</v>
      </c>
      <c r="E88" s="88" t="s">
        <v>66</v>
      </c>
      <c r="F88" s="86">
        <v>0</v>
      </c>
      <c r="G88" s="86">
        <v>0</v>
      </c>
      <c r="H88" s="86">
        <v>0</v>
      </c>
    </row>
    <row r="89" spans="1:8" ht="191.25" hidden="1">
      <c r="A89" s="14">
        <v>63</v>
      </c>
      <c r="B89" s="104" t="s">
        <v>231</v>
      </c>
      <c r="C89" s="88" t="s">
        <v>70</v>
      </c>
      <c r="D89" s="89" t="s">
        <v>232</v>
      </c>
      <c r="E89" s="88" t="s">
        <v>229</v>
      </c>
      <c r="F89" s="86">
        <f aca="true" t="shared" si="14" ref="F89:H90">F90</f>
        <v>0</v>
      </c>
      <c r="G89" s="86">
        <f t="shared" si="14"/>
        <v>0</v>
      </c>
      <c r="H89" s="86">
        <f t="shared" si="14"/>
        <v>0</v>
      </c>
    </row>
    <row r="90" spans="1:8" ht="38.25" hidden="1">
      <c r="A90" s="14">
        <v>64</v>
      </c>
      <c r="B90" s="105" t="s">
        <v>230</v>
      </c>
      <c r="C90" s="88" t="s">
        <v>70</v>
      </c>
      <c r="D90" s="89" t="s">
        <v>232</v>
      </c>
      <c r="E90" s="88" t="s">
        <v>63</v>
      </c>
      <c r="F90" s="86">
        <f t="shared" si="14"/>
        <v>0</v>
      </c>
      <c r="G90" s="86">
        <f t="shared" si="14"/>
        <v>0</v>
      </c>
      <c r="H90" s="86">
        <f t="shared" si="14"/>
        <v>0</v>
      </c>
    </row>
    <row r="91" spans="1:8" ht="38.25" hidden="1">
      <c r="A91" s="14">
        <v>65</v>
      </c>
      <c r="B91" s="106" t="s">
        <v>65</v>
      </c>
      <c r="C91" s="88" t="s">
        <v>70</v>
      </c>
      <c r="D91" s="89" t="s">
        <v>232</v>
      </c>
      <c r="E91" s="88" t="s">
        <v>66</v>
      </c>
      <c r="F91" s="86">
        <v>0</v>
      </c>
      <c r="G91" s="86">
        <v>0</v>
      </c>
      <c r="H91" s="86">
        <v>0</v>
      </c>
    </row>
    <row r="92" spans="1:8" ht="156" customHeight="1">
      <c r="A92" s="14">
        <v>73</v>
      </c>
      <c r="B92" s="129" t="s">
        <v>295</v>
      </c>
      <c r="C92" s="88" t="s">
        <v>70</v>
      </c>
      <c r="D92" s="89">
        <v>120075080</v>
      </c>
      <c r="E92" s="88"/>
      <c r="F92" s="86">
        <f aca="true" t="shared" si="15" ref="F92:H93">F93</f>
        <v>210200</v>
      </c>
      <c r="G92" s="86">
        <f t="shared" si="15"/>
        <v>218376</v>
      </c>
      <c r="H92" s="86">
        <f t="shared" si="15"/>
        <v>226893</v>
      </c>
    </row>
    <row r="93" spans="1:8" ht="32.25" customHeight="1">
      <c r="A93" s="14">
        <v>74</v>
      </c>
      <c r="B93" s="129" t="str">
        <f>B99</f>
        <v>Закупки товаров, работ и услуг для государственных (муниципальных) нужд</v>
      </c>
      <c r="C93" s="88" t="s">
        <v>70</v>
      </c>
      <c r="D93" s="89">
        <v>120075080</v>
      </c>
      <c r="E93" s="88" t="s">
        <v>63</v>
      </c>
      <c r="F93" s="86">
        <f t="shared" si="15"/>
        <v>210200</v>
      </c>
      <c r="G93" s="86">
        <f t="shared" si="15"/>
        <v>218376</v>
      </c>
      <c r="H93" s="86">
        <f t="shared" si="15"/>
        <v>226893</v>
      </c>
    </row>
    <row r="94" spans="1:8" ht="43.5" customHeight="1">
      <c r="A94" s="14">
        <v>75</v>
      </c>
      <c r="B94" s="129" t="str">
        <f>B100</f>
        <v>Иные закупки товаров, работ и услуг для обеспечения государственных (муниципальных) нужд</v>
      </c>
      <c r="C94" s="88" t="s">
        <v>70</v>
      </c>
      <c r="D94" s="89">
        <v>120075080</v>
      </c>
      <c r="E94" s="88" t="s">
        <v>66</v>
      </c>
      <c r="F94" s="86">
        <v>210200</v>
      </c>
      <c r="G94" s="86">
        <v>218376</v>
      </c>
      <c r="H94" s="86">
        <v>226893</v>
      </c>
    </row>
    <row r="95" spans="1:8" ht="155.25" customHeight="1">
      <c r="A95" s="14">
        <v>76</v>
      </c>
      <c r="B95" s="129" t="s">
        <v>295</v>
      </c>
      <c r="C95" s="88" t="s">
        <v>70</v>
      </c>
      <c r="D95" s="89" t="s">
        <v>296</v>
      </c>
      <c r="E95" s="88"/>
      <c r="F95" s="86">
        <f aca="true" t="shared" si="16" ref="F95:H96">F96</f>
        <v>2523</v>
      </c>
      <c r="G95" s="86">
        <f t="shared" si="16"/>
        <v>0</v>
      </c>
      <c r="H95" s="86">
        <f t="shared" si="16"/>
        <v>0</v>
      </c>
    </row>
    <row r="96" spans="1:8" ht="36" customHeight="1">
      <c r="A96" s="14">
        <v>77</v>
      </c>
      <c r="B96" s="129" t="str">
        <f>B93</f>
        <v>Закупки товаров, работ и услуг для государственных (муниципальных) нужд</v>
      </c>
      <c r="C96" s="88" t="s">
        <v>70</v>
      </c>
      <c r="D96" s="89" t="str">
        <f>D95</f>
        <v>1200S5080</v>
      </c>
      <c r="E96" s="88" t="s">
        <v>63</v>
      </c>
      <c r="F96" s="86">
        <f t="shared" si="16"/>
        <v>2523</v>
      </c>
      <c r="G96" s="86">
        <f t="shared" si="16"/>
        <v>0</v>
      </c>
      <c r="H96" s="86">
        <f t="shared" si="16"/>
        <v>0</v>
      </c>
    </row>
    <row r="97" spans="1:8" ht="44.25" customHeight="1">
      <c r="A97" s="14">
        <v>78</v>
      </c>
      <c r="B97" s="129" t="str">
        <f>B100</f>
        <v>Иные закупки товаров, работ и услуг для обеспечения государственных (муниципальных) нужд</v>
      </c>
      <c r="C97" s="88" t="s">
        <v>70</v>
      </c>
      <c r="D97" s="89" t="str">
        <f>D96</f>
        <v>1200S5080</v>
      </c>
      <c r="E97" s="88" t="s">
        <v>66</v>
      </c>
      <c r="F97" s="86">
        <v>2523</v>
      </c>
      <c r="G97" s="86">
        <v>0</v>
      </c>
      <c r="H97" s="86">
        <v>0</v>
      </c>
    </row>
    <row r="98" spans="1:8" ht="140.25">
      <c r="A98" s="14">
        <v>79</v>
      </c>
      <c r="B98" s="129" t="s">
        <v>97</v>
      </c>
      <c r="C98" s="88" t="s">
        <v>70</v>
      </c>
      <c r="D98" s="89">
        <v>120081090</v>
      </c>
      <c r="E98" s="88"/>
      <c r="F98" s="86">
        <f aca="true" t="shared" si="17" ref="F98:H99">F99</f>
        <v>143346.07</v>
      </c>
      <c r="G98" s="86">
        <f t="shared" si="17"/>
        <v>142400</v>
      </c>
      <c r="H98" s="86">
        <f>H99</f>
        <v>162000</v>
      </c>
    </row>
    <row r="99" spans="1:8" ht="25.5">
      <c r="A99" s="14">
        <v>80</v>
      </c>
      <c r="B99" s="129" t="s">
        <v>62</v>
      </c>
      <c r="C99" s="88" t="s">
        <v>70</v>
      </c>
      <c r="D99" s="89">
        <v>120081090</v>
      </c>
      <c r="E99" s="88" t="s">
        <v>63</v>
      </c>
      <c r="F99" s="86">
        <f t="shared" si="17"/>
        <v>143346.07</v>
      </c>
      <c r="G99" s="86">
        <f t="shared" si="17"/>
        <v>142400</v>
      </c>
      <c r="H99" s="86">
        <f t="shared" si="17"/>
        <v>162000</v>
      </c>
    </row>
    <row r="100" spans="1:8" ht="38.25">
      <c r="A100" s="14">
        <v>81</v>
      </c>
      <c r="B100" s="129" t="s">
        <v>65</v>
      </c>
      <c r="C100" s="88" t="s">
        <v>70</v>
      </c>
      <c r="D100" s="89">
        <v>120081090</v>
      </c>
      <c r="E100" s="88" t="s">
        <v>66</v>
      </c>
      <c r="F100" s="86">
        <v>143346.07</v>
      </c>
      <c r="G100" s="86">
        <v>142400</v>
      </c>
      <c r="H100" s="86">
        <v>162000</v>
      </c>
    </row>
    <row r="101" spans="1:8" ht="127.5">
      <c r="A101" s="14">
        <v>82</v>
      </c>
      <c r="B101" s="133" t="s">
        <v>94</v>
      </c>
      <c r="C101" s="88" t="s">
        <v>70</v>
      </c>
      <c r="D101" s="89">
        <v>120082120</v>
      </c>
      <c r="E101" s="88"/>
      <c r="F101" s="86">
        <f aca="true" t="shared" si="18" ref="F101:H102">F102</f>
        <v>0</v>
      </c>
      <c r="G101" s="86">
        <f t="shared" si="18"/>
        <v>0</v>
      </c>
      <c r="H101" s="86">
        <f t="shared" si="18"/>
        <v>0</v>
      </c>
    </row>
    <row r="102" spans="1:8" ht="25.5">
      <c r="A102" s="14">
        <v>83</v>
      </c>
      <c r="B102" s="129" t="s">
        <v>62</v>
      </c>
      <c r="C102" s="88" t="s">
        <v>70</v>
      </c>
      <c r="D102" s="89">
        <v>120082120</v>
      </c>
      <c r="E102" s="88" t="s">
        <v>63</v>
      </c>
      <c r="F102" s="86">
        <f t="shared" si="18"/>
        <v>0</v>
      </c>
      <c r="G102" s="86">
        <f t="shared" si="18"/>
        <v>0</v>
      </c>
      <c r="H102" s="86">
        <f t="shared" si="18"/>
        <v>0</v>
      </c>
    </row>
    <row r="103" spans="1:8" ht="38.25">
      <c r="A103" s="14">
        <v>84</v>
      </c>
      <c r="B103" s="129" t="s">
        <v>65</v>
      </c>
      <c r="C103" s="88" t="s">
        <v>70</v>
      </c>
      <c r="D103" s="89">
        <v>120082120</v>
      </c>
      <c r="E103" s="88" t="s">
        <v>66</v>
      </c>
      <c r="F103" s="86">
        <v>0</v>
      </c>
      <c r="G103" s="86">
        <v>0</v>
      </c>
      <c r="H103" s="86">
        <v>0</v>
      </c>
    </row>
    <row r="104" spans="1:8" ht="25.5">
      <c r="A104" s="14">
        <v>85</v>
      </c>
      <c r="B104" s="129" t="s">
        <v>259</v>
      </c>
      <c r="C104" s="88" t="s">
        <v>10</v>
      </c>
      <c r="D104" s="89"/>
      <c r="E104" s="130"/>
      <c r="F104" s="86">
        <f aca="true" t="shared" si="19" ref="F104:H107">F105</f>
        <v>1024983.98</v>
      </c>
      <c r="G104" s="86">
        <f t="shared" si="19"/>
        <v>1007894.5</v>
      </c>
      <c r="H104" s="86">
        <f t="shared" si="19"/>
        <v>345629.9</v>
      </c>
    </row>
    <row r="105" spans="1:8" ht="12.75">
      <c r="A105" s="14">
        <v>86</v>
      </c>
      <c r="B105" s="129" t="s">
        <v>4</v>
      </c>
      <c r="C105" s="88" t="s">
        <v>11</v>
      </c>
      <c r="D105" s="89"/>
      <c r="E105" s="130"/>
      <c r="F105" s="86">
        <f t="shared" si="19"/>
        <v>1024983.98</v>
      </c>
      <c r="G105" s="86">
        <f t="shared" si="19"/>
        <v>1007894.5</v>
      </c>
      <c r="H105" s="86">
        <f t="shared" si="19"/>
        <v>345629.9</v>
      </c>
    </row>
    <row r="106" spans="1:8" ht="63.75">
      <c r="A106" s="14">
        <v>87</v>
      </c>
      <c r="B106" s="129" t="s">
        <v>137</v>
      </c>
      <c r="C106" s="88" t="s">
        <v>11</v>
      </c>
      <c r="D106" s="89">
        <v>100000000</v>
      </c>
      <c r="E106" s="130"/>
      <c r="F106" s="86">
        <f t="shared" si="19"/>
        <v>1024983.98</v>
      </c>
      <c r="G106" s="86">
        <f t="shared" si="19"/>
        <v>1007894.5</v>
      </c>
      <c r="H106" s="86">
        <f t="shared" si="19"/>
        <v>345629.9</v>
      </c>
    </row>
    <row r="107" spans="1:8" ht="25.5">
      <c r="A107" s="14">
        <v>88</v>
      </c>
      <c r="B107" s="129" t="s">
        <v>138</v>
      </c>
      <c r="C107" s="88" t="s">
        <v>11</v>
      </c>
      <c r="D107" s="89">
        <v>110000000</v>
      </c>
      <c r="E107" s="130"/>
      <c r="F107" s="86">
        <f>F108</f>
        <v>1024983.98</v>
      </c>
      <c r="G107" s="86">
        <f t="shared" si="19"/>
        <v>1007894.5</v>
      </c>
      <c r="H107" s="86">
        <f t="shared" si="19"/>
        <v>345629.9</v>
      </c>
    </row>
    <row r="108" spans="1:8" ht="102">
      <c r="A108" s="130">
        <v>89</v>
      </c>
      <c r="B108" s="129" t="s">
        <v>136</v>
      </c>
      <c r="C108" s="88" t="s">
        <v>11</v>
      </c>
      <c r="D108" s="89">
        <v>110081010</v>
      </c>
      <c r="E108" s="130"/>
      <c r="F108" s="86">
        <f>F109</f>
        <v>1024983.98</v>
      </c>
      <c r="G108" s="86">
        <f>G109</f>
        <v>1007894.5</v>
      </c>
      <c r="H108" s="86">
        <f>H109</f>
        <v>345629.9</v>
      </c>
    </row>
    <row r="109" spans="1:8" ht="25.5">
      <c r="A109" s="130">
        <v>90</v>
      </c>
      <c r="B109" s="129" t="s">
        <v>62</v>
      </c>
      <c r="C109" s="88" t="s">
        <v>11</v>
      </c>
      <c r="D109" s="89">
        <v>110081010</v>
      </c>
      <c r="E109" s="130">
        <v>200</v>
      </c>
      <c r="F109" s="86">
        <f>F110+F111+F114</f>
        <v>1024983.98</v>
      </c>
      <c r="G109" s="86">
        <f>G110+G111+G114</f>
        <v>1007894.5</v>
      </c>
      <c r="H109" s="86">
        <f>H110+H111+H114</f>
        <v>345629.9</v>
      </c>
    </row>
    <row r="110" spans="1:8" ht="38.25">
      <c r="A110" s="130">
        <v>91</v>
      </c>
      <c r="B110" s="129" t="s">
        <v>65</v>
      </c>
      <c r="C110" s="88" t="s">
        <v>11</v>
      </c>
      <c r="D110" s="89">
        <v>110081010</v>
      </c>
      <c r="E110" s="130">
        <v>240</v>
      </c>
      <c r="F110" s="86">
        <v>1018983.98</v>
      </c>
      <c r="G110" s="85">
        <v>1007894.5</v>
      </c>
      <c r="H110" s="86">
        <v>345629.9</v>
      </c>
    </row>
    <row r="111" spans="1:8" ht="114.75">
      <c r="A111" s="14">
        <v>92</v>
      </c>
      <c r="B111" s="129" t="s">
        <v>139</v>
      </c>
      <c r="C111" s="88" t="s">
        <v>11</v>
      </c>
      <c r="D111" s="89">
        <v>110081040</v>
      </c>
      <c r="E111" s="130"/>
      <c r="F111" s="86">
        <f aca="true" t="shared" si="20" ref="F111:H112">F112</f>
        <v>6000</v>
      </c>
      <c r="G111" s="86">
        <f t="shared" si="20"/>
        <v>0</v>
      </c>
      <c r="H111" s="86">
        <f t="shared" si="20"/>
        <v>0</v>
      </c>
    </row>
    <row r="112" spans="1:8" ht="25.5">
      <c r="A112" s="14">
        <v>93</v>
      </c>
      <c r="B112" s="129" t="s">
        <v>62</v>
      </c>
      <c r="C112" s="88" t="s">
        <v>11</v>
      </c>
      <c r="D112" s="89">
        <v>110081040</v>
      </c>
      <c r="E112" s="130">
        <v>200</v>
      </c>
      <c r="F112" s="86">
        <f t="shared" si="20"/>
        <v>6000</v>
      </c>
      <c r="G112" s="86">
        <f t="shared" si="20"/>
        <v>0</v>
      </c>
      <c r="H112" s="86">
        <f t="shared" si="20"/>
        <v>0</v>
      </c>
    </row>
    <row r="113" spans="1:8" ht="38.25">
      <c r="A113" s="14">
        <v>94</v>
      </c>
      <c r="B113" s="129" t="s">
        <v>65</v>
      </c>
      <c r="C113" s="88" t="s">
        <v>11</v>
      </c>
      <c r="D113" s="89">
        <v>110081040</v>
      </c>
      <c r="E113" s="130">
        <v>240</v>
      </c>
      <c r="F113" s="86">
        <v>6000</v>
      </c>
      <c r="G113" s="86">
        <v>0</v>
      </c>
      <c r="H113" s="86">
        <v>0</v>
      </c>
    </row>
    <row r="114" spans="1:8" ht="116.25" customHeight="1">
      <c r="A114" s="14">
        <v>95</v>
      </c>
      <c r="B114" s="129" t="s">
        <v>140</v>
      </c>
      <c r="C114" s="88" t="s">
        <v>11</v>
      </c>
      <c r="D114" s="89">
        <v>110081050</v>
      </c>
      <c r="E114" s="130"/>
      <c r="F114" s="86">
        <f aca="true" t="shared" si="21" ref="F114:H115">F115</f>
        <v>0</v>
      </c>
      <c r="G114" s="86">
        <f t="shared" si="21"/>
        <v>0</v>
      </c>
      <c r="H114" s="86">
        <f t="shared" si="21"/>
        <v>0</v>
      </c>
    </row>
    <row r="115" spans="1:8" ht="25.5">
      <c r="A115" s="14">
        <v>96</v>
      </c>
      <c r="B115" s="129" t="s">
        <v>62</v>
      </c>
      <c r="C115" s="88" t="s">
        <v>11</v>
      </c>
      <c r="D115" s="89">
        <v>110081050</v>
      </c>
      <c r="E115" s="130">
        <v>200</v>
      </c>
      <c r="F115" s="86">
        <f t="shared" si="21"/>
        <v>0</v>
      </c>
      <c r="G115" s="86">
        <f t="shared" si="21"/>
        <v>0</v>
      </c>
      <c r="H115" s="86">
        <f t="shared" si="21"/>
        <v>0</v>
      </c>
    </row>
    <row r="116" spans="1:8" ht="38.25">
      <c r="A116" s="14">
        <v>97</v>
      </c>
      <c r="B116" s="129" t="s">
        <v>65</v>
      </c>
      <c r="C116" s="88" t="s">
        <v>11</v>
      </c>
      <c r="D116" s="89">
        <v>110081050</v>
      </c>
      <c r="E116" s="130">
        <v>240</v>
      </c>
      <c r="F116" s="86">
        <v>0</v>
      </c>
      <c r="G116" s="86">
        <v>0</v>
      </c>
      <c r="H116" s="86">
        <v>0</v>
      </c>
    </row>
    <row r="117" spans="1:8" ht="12.75">
      <c r="A117" s="14">
        <v>98</v>
      </c>
      <c r="B117" s="129" t="s">
        <v>260</v>
      </c>
      <c r="C117" s="88" t="s">
        <v>12</v>
      </c>
      <c r="D117" s="89"/>
      <c r="E117" s="130"/>
      <c r="F117" s="86">
        <f aca="true" t="shared" si="22" ref="F117:H118">F118</f>
        <v>1304508</v>
      </c>
      <c r="G117" s="86">
        <f t="shared" si="22"/>
        <v>1304508</v>
      </c>
      <c r="H117" s="86">
        <f t="shared" si="22"/>
        <v>1304508</v>
      </c>
    </row>
    <row r="118" spans="1:8" ht="12.75">
      <c r="A118" s="14">
        <v>99</v>
      </c>
      <c r="B118" s="129" t="s">
        <v>5</v>
      </c>
      <c r="C118" s="88" t="s">
        <v>13</v>
      </c>
      <c r="D118" s="89"/>
      <c r="E118" s="88"/>
      <c r="F118" s="86">
        <f t="shared" si="22"/>
        <v>1304508</v>
      </c>
      <c r="G118" s="86">
        <f t="shared" si="22"/>
        <v>1304508</v>
      </c>
      <c r="H118" s="86">
        <f t="shared" si="22"/>
        <v>1304508</v>
      </c>
    </row>
    <row r="119" spans="1:8" ht="38.25">
      <c r="A119" s="14">
        <v>100</v>
      </c>
      <c r="B119" s="129" t="s">
        <v>167</v>
      </c>
      <c r="C119" s="88" t="s">
        <v>13</v>
      </c>
      <c r="D119" s="89">
        <v>140000000</v>
      </c>
      <c r="E119" s="88"/>
      <c r="F119" s="86">
        <f>F120+F124</f>
        <v>1304508</v>
      </c>
      <c r="G119" s="86">
        <f>G120+G124</f>
        <v>1304508</v>
      </c>
      <c r="H119" s="86">
        <f>H120+H124</f>
        <v>1304508</v>
      </c>
    </row>
    <row r="120" spans="1:8" ht="25.5" hidden="1">
      <c r="A120" s="14">
        <v>91</v>
      </c>
      <c r="B120" s="129" t="s">
        <v>233</v>
      </c>
      <c r="C120" s="88" t="s">
        <v>13</v>
      </c>
      <c r="D120" s="89">
        <v>210000000</v>
      </c>
      <c r="E120" s="88"/>
      <c r="F120" s="86">
        <f aca="true" t="shared" si="23" ref="F120:H122">F121</f>
        <v>0</v>
      </c>
      <c r="G120" s="86">
        <f t="shared" si="23"/>
        <v>0</v>
      </c>
      <c r="H120" s="86">
        <f t="shared" si="23"/>
        <v>0</v>
      </c>
    </row>
    <row r="121" spans="1:8" ht="76.5" hidden="1">
      <c r="A121" s="14">
        <v>92</v>
      </c>
      <c r="B121" s="129" t="s">
        <v>234</v>
      </c>
      <c r="C121" s="88" t="s">
        <v>13</v>
      </c>
      <c r="D121" s="89">
        <v>210082060</v>
      </c>
      <c r="E121" s="88"/>
      <c r="F121" s="86">
        <f t="shared" si="23"/>
        <v>0</v>
      </c>
      <c r="G121" s="86">
        <f t="shared" si="23"/>
        <v>0</v>
      </c>
      <c r="H121" s="86">
        <f t="shared" si="23"/>
        <v>0</v>
      </c>
    </row>
    <row r="122" spans="1:8" ht="38.25" hidden="1">
      <c r="A122" s="14">
        <v>93</v>
      </c>
      <c r="B122" s="129" t="s">
        <v>235</v>
      </c>
      <c r="C122" s="88" t="s">
        <v>13</v>
      </c>
      <c r="D122" s="89">
        <v>210082060</v>
      </c>
      <c r="E122" s="88" t="s">
        <v>75</v>
      </c>
      <c r="F122" s="86">
        <f t="shared" si="23"/>
        <v>0</v>
      </c>
      <c r="G122" s="86">
        <f t="shared" si="23"/>
        <v>0</v>
      </c>
      <c r="H122" s="86">
        <f t="shared" si="23"/>
        <v>0</v>
      </c>
    </row>
    <row r="123" spans="1:8" ht="12.75" hidden="1">
      <c r="A123" s="14">
        <v>94</v>
      </c>
      <c r="B123" s="129" t="s">
        <v>79</v>
      </c>
      <c r="C123" s="88" t="s">
        <v>13</v>
      </c>
      <c r="D123" s="89">
        <v>210082060</v>
      </c>
      <c r="E123" s="88" t="s">
        <v>74</v>
      </c>
      <c r="F123" s="86">
        <v>0</v>
      </c>
      <c r="G123" s="86">
        <v>0</v>
      </c>
      <c r="H123" s="86">
        <v>0</v>
      </c>
    </row>
    <row r="124" spans="1:8" ht="25.5">
      <c r="A124" s="14">
        <v>101</v>
      </c>
      <c r="B124" s="129" t="s">
        <v>145</v>
      </c>
      <c r="C124" s="88" t="s">
        <v>13</v>
      </c>
      <c r="D124" s="89">
        <v>140000000</v>
      </c>
      <c r="E124" s="88"/>
      <c r="F124" s="86">
        <f aca="true" t="shared" si="24" ref="F124:H126">F125</f>
        <v>1304508</v>
      </c>
      <c r="G124" s="86">
        <f t="shared" si="24"/>
        <v>1304508</v>
      </c>
      <c r="H124" s="86">
        <f t="shared" si="24"/>
        <v>1304508</v>
      </c>
    </row>
    <row r="125" spans="1:8" ht="168.75" customHeight="1">
      <c r="A125" s="14">
        <v>102</v>
      </c>
      <c r="B125" s="129" t="s">
        <v>248</v>
      </c>
      <c r="C125" s="88" t="s">
        <v>13</v>
      </c>
      <c r="D125" s="89">
        <v>140082060</v>
      </c>
      <c r="E125" s="88"/>
      <c r="F125" s="86">
        <f t="shared" si="24"/>
        <v>1304508</v>
      </c>
      <c r="G125" s="86">
        <f>G126</f>
        <v>1304508</v>
      </c>
      <c r="H125" s="86">
        <f t="shared" si="24"/>
        <v>1304508</v>
      </c>
    </row>
    <row r="126" spans="1:8" ht="12.75">
      <c r="A126" s="14">
        <v>103</v>
      </c>
      <c r="B126" s="129" t="s">
        <v>237</v>
      </c>
      <c r="C126" s="88" t="s">
        <v>13</v>
      </c>
      <c r="D126" s="89">
        <v>140082060</v>
      </c>
      <c r="E126" s="88" t="s">
        <v>75</v>
      </c>
      <c r="F126" s="86">
        <f>F127</f>
        <v>1304508</v>
      </c>
      <c r="G126" s="86">
        <f t="shared" si="24"/>
        <v>1304508</v>
      </c>
      <c r="H126" s="86">
        <f>H127</f>
        <v>1304508</v>
      </c>
    </row>
    <row r="127" spans="1:8" ht="15" customHeight="1">
      <c r="A127" s="14">
        <v>104</v>
      </c>
      <c r="B127" s="129" t="s">
        <v>184</v>
      </c>
      <c r="C127" s="88" t="s">
        <v>13</v>
      </c>
      <c r="D127" s="89">
        <v>140082060</v>
      </c>
      <c r="E127" s="88" t="s">
        <v>74</v>
      </c>
      <c r="F127" s="86">
        <v>1304508</v>
      </c>
      <c r="G127" s="86">
        <v>1304508</v>
      </c>
      <c r="H127" s="86">
        <v>1304508</v>
      </c>
    </row>
    <row r="128" spans="1:8" ht="12.75">
      <c r="A128" s="14">
        <v>105</v>
      </c>
      <c r="B128" s="135" t="s">
        <v>261</v>
      </c>
      <c r="C128" s="88" t="s">
        <v>142</v>
      </c>
      <c r="D128" s="89"/>
      <c r="E128" s="88"/>
      <c r="F128" s="86">
        <f aca="true" t="shared" si="25" ref="F128:G130">F129</f>
        <v>41635</v>
      </c>
      <c r="G128" s="86">
        <f t="shared" si="25"/>
        <v>41635</v>
      </c>
      <c r="H128" s="86">
        <f>H129</f>
        <v>41635</v>
      </c>
    </row>
    <row r="129" spans="1:8" ht="25.5">
      <c r="A129" s="14">
        <v>106</v>
      </c>
      <c r="B129" s="135" t="s">
        <v>143</v>
      </c>
      <c r="C129" s="88" t="s">
        <v>144</v>
      </c>
      <c r="D129" s="89"/>
      <c r="E129" s="88"/>
      <c r="F129" s="86">
        <f t="shared" si="25"/>
        <v>41635</v>
      </c>
      <c r="G129" s="86">
        <f t="shared" si="25"/>
        <v>41635</v>
      </c>
      <c r="H129" s="86">
        <f>H130</f>
        <v>41635</v>
      </c>
    </row>
    <row r="130" spans="1:8" ht="63.75">
      <c r="A130" s="14">
        <v>107</v>
      </c>
      <c r="B130" s="135" t="s">
        <v>146</v>
      </c>
      <c r="C130" s="88" t="s">
        <v>144</v>
      </c>
      <c r="D130" s="89">
        <v>100000000</v>
      </c>
      <c r="E130" s="88"/>
      <c r="F130" s="86">
        <f t="shared" si="25"/>
        <v>41635</v>
      </c>
      <c r="G130" s="86">
        <f t="shared" si="25"/>
        <v>41635</v>
      </c>
      <c r="H130" s="86">
        <f>H131</f>
        <v>41635</v>
      </c>
    </row>
    <row r="131" spans="1:8" ht="25.5">
      <c r="A131" s="14">
        <v>108</v>
      </c>
      <c r="B131" s="135" t="s">
        <v>147</v>
      </c>
      <c r="C131" s="88" t="s">
        <v>144</v>
      </c>
      <c r="D131" s="89">
        <v>1400000000</v>
      </c>
      <c r="E131" s="88"/>
      <c r="F131" s="86">
        <f>F132+F135</f>
        <v>41635</v>
      </c>
      <c r="G131" s="86">
        <f>G132+G135</f>
        <v>41635</v>
      </c>
      <c r="H131" s="86">
        <f>H132+H135</f>
        <v>41635</v>
      </c>
    </row>
    <row r="132" spans="1:8" ht="117.75" customHeight="1">
      <c r="A132" s="14">
        <v>109</v>
      </c>
      <c r="B132" s="135" t="s">
        <v>148</v>
      </c>
      <c r="C132" s="88" t="s">
        <v>144</v>
      </c>
      <c r="D132" s="89">
        <v>140075550</v>
      </c>
      <c r="E132" s="88"/>
      <c r="F132" s="86">
        <f aca="true" t="shared" si="26" ref="F132:H133">F133</f>
        <v>41635</v>
      </c>
      <c r="G132" s="86">
        <f t="shared" si="26"/>
        <v>41635</v>
      </c>
      <c r="H132" s="86">
        <f t="shared" si="26"/>
        <v>41635</v>
      </c>
    </row>
    <row r="133" spans="1:8" ht="25.5">
      <c r="A133" s="14">
        <v>110</v>
      </c>
      <c r="B133" s="129" t="s">
        <v>62</v>
      </c>
      <c r="C133" s="88" t="s">
        <v>144</v>
      </c>
      <c r="D133" s="89">
        <v>140075550</v>
      </c>
      <c r="E133" s="88" t="s">
        <v>63</v>
      </c>
      <c r="F133" s="86">
        <f t="shared" si="26"/>
        <v>41635</v>
      </c>
      <c r="G133" s="86">
        <f t="shared" si="26"/>
        <v>41635</v>
      </c>
      <c r="H133" s="86">
        <f t="shared" si="26"/>
        <v>41635</v>
      </c>
    </row>
    <row r="134" spans="1:8" ht="38.25">
      <c r="A134" s="14">
        <v>111</v>
      </c>
      <c r="B134" s="129" t="s">
        <v>65</v>
      </c>
      <c r="C134" s="88" t="s">
        <v>144</v>
      </c>
      <c r="D134" s="89">
        <v>140075550</v>
      </c>
      <c r="E134" s="88" t="s">
        <v>66</v>
      </c>
      <c r="F134" s="86">
        <v>41635</v>
      </c>
      <c r="G134" s="86">
        <v>41635</v>
      </c>
      <c r="H134" s="86">
        <v>41635</v>
      </c>
    </row>
    <row r="135" spans="1:8" ht="127.5" hidden="1">
      <c r="A135" s="14">
        <v>99</v>
      </c>
      <c r="B135" s="135" t="s">
        <v>149</v>
      </c>
      <c r="C135" s="88" t="s">
        <v>144</v>
      </c>
      <c r="D135" s="89" t="s">
        <v>93</v>
      </c>
      <c r="E135" s="88"/>
      <c r="F135" s="86">
        <f aca="true" t="shared" si="27" ref="F135:H136">F136</f>
        <v>0</v>
      </c>
      <c r="G135" s="86">
        <f t="shared" si="27"/>
        <v>0</v>
      </c>
      <c r="H135" s="86">
        <f t="shared" si="27"/>
        <v>0</v>
      </c>
    </row>
    <row r="136" spans="1:8" ht="25.5" hidden="1">
      <c r="A136" s="14">
        <v>100</v>
      </c>
      <c r="B136" s="129" t="s">
        <v>62</v>
      </c>
      <c r="C136" s="88" t="s">
        <v>144</v>
      </c>
      <c r="D136" s="89" t="s">
        <v>93</v>
      </c>
      <c r="E136" s="88"/>
      <c r="F136" s="86">
        <f t="shared" si="27"/>
        <v>0</v>
      </c>
      <c r="G136" s="86">
        <f t="shared" si="27"/>
        <v>0</v>
      </c>
      <c r="H136" s="86">
        <f t="shared" si="27"/>
        <v>0</v>
      </c>
    </row>
    <row r="137" spans="1:8" ht="38.25" hidden="1">
      <c r="A137" s="14">
        <v>101</v>
      </c>
      <c r="B137" s="129" t="s">
        <v>65</v>
      </c>
      <c r="C137" s="88" t="s">
        <v>144</v>
      </c>
      <c r="D137" s="89" t="s">
        <v>93</v>
      </c>
      <c r="E137" s="88"/>
      <c r="F137" s="86">
        <v>0</v>
      </c>
      <c r="G137" s="86">
        <v>0</v>
      </c>
      <c r="H137" s="86">
        <v>0</v>
      </c>
    </row>
    <row r="138" spans="1:8" ht="14.25" customHeight="1">
      <c r="A138" s="14">
        <v>112</v>
      </c>
      <c r="B138" s="129" t="s">
        <v>249</v>
      </c>
      <c r="C138" s="88" t="s">
        <v>222</v>
      </c>
      <c r="D138" s="89"/>
      <c r="E138" s="88"/>
      <c r="F138" s="86">
        <f aca="true" t="shared" si="28" ref="F138:H143">F139</f>
        <v>48528</v>
      </c>
      <c r="G138" s="86">
        <f t="shared" si="28"/>
        <v>48528</v>
      </c>
      <c r="H138" s="86">
        <f t="shared" si="28"/>
        <v>48528</v>
      </c>
    </row>
    <row r="139" spans="1:8" ht="12.75">
      <c r="A139" s="14">
        <v>113</v>
      </c>
      <c r="B139" s="129" t="s">
        <v>223</v>
      </c>
      <c r="C139" s="88" t="s">
        <v>224</v>
      </c>
      <c r="D139" s="89"/>
      <c r="E139" s="88"/>
      <c r="F139" s="86">
        <f t="shared" si="28"/>
        <v>48528</v>
      </c>
      <c r="G139" s="86">
        <f t="shared" si="28"/>
        <v>48528</v>
      </c>
      <c r="H139" s="86">
        <f t="shared" si="28"/>
        <v>48528</v>
      </c>
    </row>
    <row r="140" spans="1:8" ht="64.5" customHeight="1">
      <c r="A140" s="14">
        <v>114</v>
      </c>
      <c r="B140" s="129" t="s">
        <v>250</v>
      </c>
      <c r="C140" s="88" t="s">
        <v>224</v>
      </c>
      <c r="D140" s="89">
        <v>100000000</v>
      </c>
      <c r="E140" s="88"/>
      <c r="F140" s="86">
        <f t="shared" si="28"/>
        <v>48528</v>
      </c>
      <c r="G140" s="86">
        <f t="shared" si="28"/>
        <v>48528</v>
      </c>
      <c r="H140" s="86">
        <f t="shared" si="28"/>
        <v>48528</v>
      </c>
    </row>
    <row r="141" spans="1:8" ht="41.25" customHeight="1">
      <c r="A141" s="14">
        <v>115</v>
      </c>
      <c r="B141" s="129" t="s">
        <v>251</v>
      </c>
      <c r="C141" s="88" t="s">
        <v>224</v>
      </c>
      <c r="D141" s="89">
        <v>140000000</v>
      </c>
      <c r="E141" s="88"/>
      <c r="F141" s="86">
        <f t="shared" si="28"/>
        <v>48528</v>
      </c>
      <c r="G141" s="86">
        <f t="shared" si="28"/>
        <v>48528</v>
      </c>
      <c r="H141" s="86">
        <f t="shared" si="28"/>
        <v>48528</v>
      </c>
    </row>
    <row r="142" spans="1:8" ht="217.5" customHeight="1">
      <c r="A142" s="14">
        <v>116</v>
      </c>
      <c r="B142" s="104" t="s">
        <v>236</v>
      </c>
      <c r="C142" s="130">
        <v>1001</v>
      </c>
      <c r="D142" s="89">
        <v>140082110</v>
      </c>
      <c r="E142" s="88"/>
      <c r="F142" s="86">
        <f t="shared" si="28"/>
        <v>48528</v>
      </c>
      <c r="G142" s="86">
        <f t="shared" si="28"/>
        <v>48528</v>
      </c>
      <c r="H142" s="86">
        <f t="shared" si="28"/>
        <v>48528</v>
      </c>
    </row>
    <row r="143" spans="1:8" ht="12.75">
      <c r="A143" s="14">
        <v>117</v>
      </c>
      <c r="B143" s="105" t="s">
        <v>237</v>
      </c>
      <c r="C143" s="88" t="s">
        <v>224</v>
      </c>
      <c r="D143" s="89">
        <v>140082110</v>
      </c>
      <c r="E143" s="88" t="s">
        <v>75</v>
      </c>
      <c r="F143" s="86">
        <f t="shared" si="28"/>
        <v>48528</v>
      </c>
      <c r="G143" s="86">
        <f t="shared" si="28"/>
        <v>48528</v>
      </c>
      <c r="H143" s="86">
        <f t="shared" si="28"/>
        <v>48528</v>
      </c>
    </row>
    <row r="144" spans="1:8" ht="12.75">
      <c r="A144" s="14">
        <v>118</v>
      </c>
      <c r="B144" s="106" t="s">
        <v>184</v>
      </c>
      <c r="C144" s="88" t="s">
        <v>224</v>
      </c>
      <c r="D144" s="89">
        <v>140082110</v>
      </c>
      <c r="E144" s="88" t="s">
        <v>74</v>
      </c>
      <c r="F144" s="86">
        <v>48528</v>
      </c>
      <c r="G144" s="86">
        <v>48528</v>
      </c>
      <c r="H144" s="86">
        <v>48528</v>
      </c>
    </row>
    <row r="145" spans="1:8" ht="12.75">
      <c r="A145" s="14">
        <v>119</v>
      </c>
      <c r="B145" s="135" t="s">
        <v>262</v>
      </c>
      <c r="C145" s="88" t="s">
        <v>207</v>
      </c>
      <c r="D145" s="89"/>
      <c r="E145" s="88"/>
      <c r="F145" s="86">
        <f aca="true" t="shared" si="29" ref="F145:H150">F146</f>
        <v>44847</v>
      </c>
      <c r="G145" s="86">
        <f t="shared" si="29"/>
        <v>44847</v>
      </c>
      <c r="H145" s="86">
        <f t="shared" si="29"/>
        <v>44847</v>
      </c>
    </row>
    <row r="146" spans="1:8" ht="12.75">
      <c r="A146" s="14">
        <v>120</v>
      </c>
      <c r="B146" s="135" t="s">
        <v>72</v>
      </c>
      <c r="C146" s="88" t="s">
        <v>208</v>
      </c>
      <c r="D146" s="89"/>
      <c r="E146" s="88"/>
      <c r="F146" s="86">
        <f>F148</f>
        <v>44847</v>
      </c>
      <c r="G146" s="86">
        <f>G148</f>
        <v>44847</v>
      </c>
      <c r="H146" s="86">
        <f>H148</f>
        <v>44847</v>
      </c>
    </row>
    <row r="147" spans="1:8" ht="38.25">
      <c r="A147" s="14">
        <v>121</v>
      </c>
      <c r="B147" s="135" t="s">
        <v>263</v>
      </c>
      <c r="C147" s="88" t="s">
        <v>208</v>
      </c>
      <c r="D147" s="89">
        <v>200000000</v>
      </c>
      <c r="E147" s="88"/>
      <c r="F147" s="86">
        <f>F148</f>
        <v>44847</v>
      </c>
      <c r="G147" s="86">
        <f>G148</f>
        <v>44847</v>
      </c>
      <c r="H147" s="86">
        <f>H148</f>
        <v>44847</v>
      </c>
    </row>
    <row r="148" spans="1:8" ht="25.5">
      <c r="A148" s="14">
        <v>122</v>
      </c>
      <c r="B148" s="129" t="s">
        <v>145</v>
      </c>
      <c r="C148" s="88" t="s">
        <v>208</v>
      </c>
      <c r="D148" s="89">
        <v>220000000</v>
      </c>
      <c r="E148" s="88"/>
      <c r="F148" s="86">
        <f t="shared" si="29"/>
        <v>44847</v>
      </c>
      <c r="G148" s="86">
        <f t="shared" si="29"/>
        <v>44847</v>
      </c>
      <c r="H148" s="86">
        <f t="shared" si="29"/>
        <v>44847</v>
      </c>
    </row>
    <row r="149" spans="1:8" ht="89.25">
      <c r="A149" s="14">
        <v>123</v>
      </c>
      <c r="B149" s="129" t="s">
        <v>209</v>
      </c>
      <c r="C149" s="88" t="s">
        <v>208</v>
      </c>
      <c r="D149" s="89">
        <v>220080610</v>
      </c>
      <c r="E149" s="88"/>
      <c r="F149" s="86">
        <f t="shared" si="29"/>
        <v>44847</v>
      </c>
      <c r="G149" s="86">
        <f t="shared" si="29"/>
        <v>44847</v>
      </c>
      <c r="H149" s="86">
        <f t="shared" si="29"/>
        <v>44847</v>
      </c>
    </row>
    <row r="150" spans="1:8" ht="25.5">
      <c r="A150" s="14">
        <v>124</v>
      </c>
      <c r="B150" s="129" t="s">
        <v>62</v>
      </c>
      <c r="C150" s="88" t="s">
        <v>208</v>
      </c>
      <c r="D150" s="89">
        <v>220080610</v>
      </c>
      <c r="E150" s="88" t="s">
        <v>63</v>
      </c>
      <c r="F150" s="86">
        <f t="shared" si="29"/>
        <v>44847</v>
      </c>
      <c r="G150" s="86">
        <f t="shared" si="29"/>
        <v>44847</v>
      </c>
      <c r="H150" s="86">
        <f t="shared" si="29"/>
        <v>44847</v>
      </c>
    </row>
    <row r="151" spans="1:8" ht="38.25">
      <c r="A151" s="14">
        <v>125</v>
      </c>
      <c r="B151" s="129" t="s">
        <v>65</v>
      </c>
      <c r="C151" s="88" t="s">
        <v>208</v>
      </c>
      <c r="D151" s="89">
        <v>20080610</v>
      </c>
      <c r="E151" s="88" t="s">
        <v>66</v>
      </c>
      <c r="F151" s="86">
        <v>44847</v>
      </c>
      <c r="G151" s="86">
        <v>44847</v>
      </c>
      <c r="H151" s="86">
        <v>44847</v>
      </c>
    </row>
    <row r="152" spans="1:8" ht="51">
      <c r="A152" s="14">
        <v>126</v>
      </c>
      <c r="B152" s="129" t="s">
        <v>253</v>
      </c>
      <c r="C152" s="88" t="s">
        <v>206</v>
      </c>
      <c r="D152" s="89"/>
      <c r="E152" s="88"/>
      <c r="F152" s="86">
        <f aca="true" t="shared" si="30" ref="F152:H154">F153</f>
        <v>16452.1</v>
      </c>
      <c r="G152" s="86">
        <f t="shared" si="30"/>
        <v>16452.1</v>
      </c>
      <c r="H152" s="86">
        <f t="shared" si="30"/>
        <v>16452.1</v>
      </c>
    </row>
    <row r="153" spans="1:8" ht="25.5">
      <c r="A153" s="14">
        <v>127</v>
      </c>
      <c r="B153" s="129" t="s">
        <v>205</v>
      </c>
      <c r="C153" s="88" t="s">
        <v>204</v>
      </c>
      <c r="D153" s="89"/>
      <c r="E153" s="88"/>
      <c r="F153" s="86">
        <f t="shared" si="30"/>
        <v>16452.1</v>
      </c>
      <c r="G153" s="86">
        <f t="shared" si="30"/>
        <v>16452.1</v>
      </c>
      <c r="H153" s="86">
        <f t="shared" si="30"/>
        <v>16452.1</v>
      </c>
    </row>
    <row r="154" spans="1:8" ht="25.5">
      <c r="A154" s="14">
        <v>128</v>
      </c>
      <c r="B154" s="129" t="s">
        <v>254</v>
      </c>
      <c r="C154" s="88" t="s">
        <v>204</v>
      </c>
      <c r="D154" s="89">
        <v>8100000000</v>
      </c>
      <c r="E154" s="88"/>
      <c r="F154" s="86">
        <f t="shared" si="30"/>
        <v>16452.1</v>
      </c>
      <c r="G154" s="86">
        <f t="shared" si="30"/>
        <v>16452.1</v>
      </c>
      <c r="H154" s="86">
        <f t="shared" si="30"/>
        <v>16452.1</v>
      </c>
    </row>
    <row r="155" spans="1:8" ht="25.5" customHeight="1">
      <c r="A155" s="14">
        <v>129</v>
      </c>
      <c r="B155" s="129" t="s">
        <v>50</v>
      </c>
      <c r="C155" s="88" t="s">
        <v>204</v>
      </c>
      <c r="D155" s="89">
        <v>8110000000</v>
      </c>
      <c r="E155" s="88"/>
      <c r="F155" s="86">
        <f>F156</f>
        <v>16452.1</v>
      </c>
      <c r="G155" s="145">
        <f>G156</f>
        <v>16452.1</v>
      </c>
      <c r="H155" s="86">
        <f>G156</f>
        <v>16452.1</v>
      </c>
    </row>
    <row r="156" spans="1:8" ht="130.5" customHeight="1">
      <c r="A156" s="14">
        <v>130</v>
      </c>
      <c r="B156" s="104" t="s">
        <v>238</v>
      </c>
      <c r="C156" s="88" t="s">
        <v>204</v>
      </c>
      <c r="D156" s="89">
        <v>8110082090</v>
      </c>
      <c r="E156" s="88"/>
      <c r="F156" s="86">
        <f aca="true" t="shared" si="31" ref="F156:H157">F157</f>
        <v>16452.1</v>
      </c>
      <c r="G156" s="86">
        <f t="shared" si="31"/>
        <v>16452.1</v>
      </c>
      <c r="H156" s="86">
        <f t="shared" si="31"/>
        <v>16452.1</v>
      </c>
    </row>
    <row r="157" spans="1:8" ht="12.75">
      <c r="A157" s="14">
        <v>131</v>
      </c>
      <c r="B157" s="84" t="s">
        <v>237</v>
      </c>
      <c r="C157" s="22" t="s">
        <v>204</v>
      </c>
      <c r="D157" s="37">
        <v>8110082090</v>
      </c>
      <c r="E157" s="22" t="s">
        <v>75</v>
      </c>
      <c r="F157" s="86">
        <f t="shared" si="31"/>
        <v>16452.1</v>
      </c>
      <c r="G157" s="86">
        <f t="shared" si="31"/>
        <v>16452.1</v>
      </c>
      <c r="H157" s="86">
        <f t="shared" si="31"/>
        <v>16452.1</v>
      </c>
    </row>
    <row r="158" spans="1:8" ht="12.75">
      <c r="A158" s="14">
        <v>132</v>
      </c>
      <c r="B158" s="108" t="s">
        <v>184</v>
      </c>
      <c r="C158" s="22" t="s">
        <v>204</v>
      </c>
      <c r="D158" s="37">
        <v>8110082090</v>
      </c>
      <c r="E158" s="22" t="s">
        <v>74</v>
      </c>
      <c r="F158" s="86">
        <v>16452.1</v>
      </c>
      <c r="G158" s="86">
        <v>16452.1</v>
      </c>
      <c r="H158" s="86">
        <v>16452.1</v>
      </c>
    </row>
    <row r="159" spans="1:8" ht="12.75">
      <c r="A159" s="14">
        <v>133</v>
      </c>
      <c r="B159" s="13" t="s">
        <v>24</v>
      </c>
      <c r="C159" s="18"/>
      <c r="D159" s="14"/>
      <c r="E159" s="18"/>
      <c r="F159" s="75">
        <v>0</v>
      </c>
      <c r="G159" s="103">
        <f>'[2]прил 7 ЦСР,ВР,РП'!G195</f>
        <v>158847</v>
      </c>
      <c r="H159" s="103">
        <f>'[2]прил 7 ЦСР,ВР,РП'!H195</f>
        <v>313177</v>
      </c>
    </row>
    <row r="160" spans="1:8" ht="12.75">
      <c r="A160" s="196"/>
      <c r="B160" s="197"/>
      <c r="C160" s="19"/>
      <c r="D160" s="14"/>
      <c r="E160" s="14"/>
      <c r="F160" s="75">
        <f>F11</f>
        <v>6871709.389999999</v>
      </c>
      <c r="G160" s="75">
        <f>G11</f>
        <v>6580411.34</v>
      </c>
      <c r="H160" s="75">
        <f>H11</f>
        <v>6590124.74</v>
      </c>
    </row>
    <row r="161" spans="1:7" ht="12.75">
      <c r="A161" s="41"/>
      <c r="B161" s="42"/>
      <c r="C161" s="43"/>
      <c r="D161" s="44"/>
      <c r="E161" s="45"/>
      <c r="F161" s="45"/>
      <c r="G161" s="45"/>
    </row>
    <row r="162" spans="1:9" ht="12.75">
      <c r="A162" s="41"/>
      <c r="B162" s="42"/>
      <c r="C162" s="43"/>
      <c r="D162" s="44"/>
      <c r="E162" s="45"/>
      <c r="F162" s="45"/>
      <c r="G162" s="45"/>
      <c r="H162" s="45"/>
      <c r="I162" s="45"/>
    </row>
    <row r="163" spans="1:7" ht="12.75">
      <c r="A163" s="41"/>
      <c r="B163" s="46"/>
      <c r="C163" s="47"/>
      <c r="D163" s="48"/>
      <c r="E163" s="45"/>
      <c r="F163" s="49"/>
      <c r="G163" s="49"/>
    </row>
    <row r="164" spans="1:7" ht="12.75">
      <c r="A164" s="41"/>
      <c r="B164" s="46"/>
      <c r="C164" s="47"/>
      <c r="D164" s="48"/>
      <c r="E164" s="49"/>
      <c r="F164" s="49"/>
      <c r="G164" s="49"/>
    </row>
    <row r="165" spans="1:7" ht="12.75">
      <c r="A165" s="41"/>
      <c r="B165" s="50"/>
      <c r="C165" s="51"/>
      <c r="D165" s="52"/>
      <c r="E165" s="53"/>
      <c r="F165" s="53"/>
      <c r="G165" s="53"/>
    </row>
    <row r="166" spans="1:7" ht="12.75">
      <c r="A166" s="41"/>
      <c r="B166" s="50"/>
      <c r="C166" s="51"/>
      <c r="D166" s="52"/>
      <c r="E166" s="45"/>
      <c r="F166" s="45"/>
      <c r="G166" s="45"/>
    </row>
    <row r="167" spans="1:7" ht="210.75" customHeight="1">
      <c r="A167" s="41"/>
      <c r="B167" s="54"/>
      <c r="C167" s="51"/>
      <c r="D167" s="52"/>
      <c r="E167" s="53"/>
      <c r="F167" s="53"/>
      <c r="G167" s="53"/>
    </row>
    <row r="168" spans="1:7" ht="12.75">
      <c r="A168" s="41"/>
      <c r="B168" s="42"/>
      <c r="C168" s="51"/>
      <c r="D168" s="52"/>
      <c r="E168" s="53"/>
      <c r="F168" s="53"/>
      <c r="G168" s="53"/>
    </row>
    <row r="169" spans="1:7" ht="12.75">
      <c r="A169" s="41"/>
      <c r="B169" s="42"/>
      <c r="C169" s="43"/>
      <c r="D169" s="55"/>
      <c r="E169" s="53"/>
      <c r="F169" s="53"/>
      <c r="G169" s="53"/>
    </row>
    <row r="170" spans="1:7" ht="12.75">
      <c r="A170" s="41"/>
      <c r="B170" s="50"/>
      <c r="C170" s="41"/>
      <c r="D170" s="52"/>
      <c r="E170" s="53"/>
      <c r="F170" s="98"/>
      <c r="G170" s="98"/>
    </row>
    <row r="171" spans="1:7" ht="12.75">
      <c r="A171" s="201"/>
      <c r="B171" s="201"/>
      <c r="C171" s="41"/>
      <c r="D171" s="41"/>
      <c r="E171" s="53"/>
      <c r="F171" s="53"/>
      <c r="G171" s="53"/>
    </row>
  </sheetData>
  <sheetProtection/>
  <mergeCells count="15">
    <mergeCell ref="A1:H1"/>
    <mergeCell ref="A3:H3"/>
    <mergeCell ref="E8:E10"/>
    <mergeCell ref="F8:F10"/>
    <mergeCell ref="G8:G10"/>
    <mergeCell ref="A171:B171"/>
    <mergeCell ref="H8:H10"/>
    <mergeCell ref="A7:E7"/>
    <mergeCell ref="A5:G6"/>
    <mergeCell ref="A2:H2"/>
    <mergeCell ref="A8:A10"/>
    <mergeCell ref="A160:B160"/>
    <mergeCell ref="B8:B10"/>
    <mergeCell ref="C8:C10"/>
    <mergeCell ref="D8:D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admin</cp:lastModifiedBy>
  <cp:lastPrinted>2019-03-01T02:18:05Z</cp:lastPrinted>
  <dcterms:created xsi:type="dcterms:W3CDTF">2010-12-02T07:50:49Z</dcterms:created>
  <dcterms:modified xsi:type="dcterms:W3CDTF">2019-03-01T09:00:39Z</dcterms:modified>
  <cp:category/>
  <cp:version/>
  <cp:contentType/>
  <cp:contentStatus/>
</cp:coreProperties>
</file>