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8640" tabRatio="676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<sst xmlns="http://schemas.openxmlformats.org/spreadsheetml/2006/main" count="868" uniqueCount="350">
  <si>
    <t>0300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</si>
  <si>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</si>
  <si>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</si>
  <si>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</si>
  <si>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</si>
  <si>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</si>
  <si>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</si>
  <si>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</si>
  <si>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</si>
  <si>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</si>
  <si>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</si>
  <si>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</si>
  <si>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</si>
  <si>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</si>
  <si>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</si>
  <si>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</si>
  <si>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</si>
  <si>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</si>
  <si>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</si>
  <si>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</si>
  <si>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</si>
  <si>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</si>
  <si>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</si>
  <si>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</si>
  <si>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</si>
  <si>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</si>
  <si>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</si>
  <si>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</si>
  <si>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</si>
  <si>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</si>
  <si>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</si>
  <si>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</si>
  <si>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</si>
  <si>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</si>
  <si>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</si>
  <si>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</si>
  <si>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</si>
  <si>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</si>
  <si>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</si>
  <si>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</si>
  <si>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</si>
  <si>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</si>
  <si>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</si>
  <si>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</si>
  <si>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</si>
  <si>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</si>
  <si>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</si>
  <si>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</si>
  <si>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</si>
  <si>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</si>
  <si>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</si>
  <si>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</si>
  <si>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</si>
  <si>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</si>
  <si>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</si>
  <si>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</si>
  <si>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</si>
  <si>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</si>
  <si>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</si>
  <si>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</si>
  <si>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</si>
  <si>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</si>
  <si>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</si>
  <si>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</si>
  <si>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</si>
  <si>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</si>
  <si>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</si>
  <si>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</si>
  <si>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</si>
  <si>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</si>
  <si>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</si>
  <si>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</si>
  <si>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</si>
  <si>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</si>
  <si>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</si>
  <si>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</si>
  <si>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</si>
  <si>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</si>
  <si>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</si>
  <si>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</si>
  <si>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</si>
  <si>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</si>
  <si>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</si>
  <si>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</si>
  <si>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</si>
  <si>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</si>
  <si>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</si>
  <si>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</si>
  <si>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</si>
  <si>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</si>
  <si>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</si>
  <si>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</si>
  <si>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</si>
  <si>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</si>
  <si>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</si>
  <si>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</si>
  <si>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</si>
  <si>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Статья 15.  Вступление в силу настоящего решения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</si>
  <si>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</si>
  <si>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</si>
  <si>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</si>
  <si>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</si>
  <si>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</si>
  <si>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</si>
  <si>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</si>
  <si>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</si>
  <si>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</si>
  <si>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</si>
  <si>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</si>
  <si>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</si>
  <si>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</si>
  <si>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</si>
  <si>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</si>
  <si>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</si>
  <si>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</si>
  <si>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</si>
  <si>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</si>
  <si>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</si>
  <si>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</si>
  <si>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</si>
  <si>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</si>
  <si>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</si>
  <si>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</si>
  <si>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</si>
  <si>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</si>
  <si>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</si>
  <si>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</si>
  <si>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</si>
  <si>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</si>
  <si>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</si>
  <si>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</si>
  <si>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</si>
  <si>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</si>
  <si>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</si>
  <si>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</si>
  <si>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</si>
  <si>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</si>
  <si>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</si>
  <si>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</si>
  <si>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</si>
  <si>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</si>
  <si>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</si>
  <si>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</si>
  <si>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</si>
  <si>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</si>
  <si>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</si>
  <si>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</si>
  <si>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</si>
  <si>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</si>
  <si>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</si>
  <si>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</si>
  <si>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</si>
  <si>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</si>
  <si>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</si>
  <si>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</si>
  <si>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Красноярский край Казачинский район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</si>
  <si>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</si>
  <si>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</si>
  <si>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</si>
  <si>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</si>
  <si>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</si>
  <si>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</si>
  <si>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</si>
  <si>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</si>
  <si>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</si>
  <si>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</si>
  <si>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</si>
  <si>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</si>
  <si>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</si>
  <si>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</si>
  <si>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</si>
  <si>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</si>
  <si>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</si>
  <si>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</si>
  <si>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</si>
  <si>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</si>
  <si>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</si>
  <si>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</si>
  <si>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</si>
  <si>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</si>
  <si>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</si>
  <si>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</si>
  <si>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</si>
  <si>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</si>
  <si>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</si>
  <si>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</si>
  <si>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</si>
  <si>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</si>
  <si>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</si>
  <si>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</si>
  <si>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</si>
  <si>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</si>
  <si>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</si>
  <si>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</si>
  <si>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</si>
  <si>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</si>
  <si>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</si>
  <si>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</si>
  <si>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</si>
  <si>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</si>
  <si>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</si>
  <si>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</si>
  <si>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</si>
  <si>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</si>
  <si>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</si>
  <si>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</si>
  <si>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</si>
  <si>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</si>
  <si>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</si>
  <si>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</si>
  <si>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</si>
  <si>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</si>
  <si>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</si>
  <si>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</si>
  <si>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</si>
  <si>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</si>
  <si>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</si>
  <si>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</si>
  <si>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</si>
  <si>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</si>
  <si>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</si>
  <si>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Доходы бюджета поселений  2022 года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</si>
  <si>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</si>
  <si>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</si>
  <si>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</si>
  <si>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</si>
  <si>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</si>
  <si>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</si>
  <si>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</si>
  <si>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</si>
  <si>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</si>
  <si>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</si>
  <si>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</si>
  <si>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</si>
  <si>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</si>
  <si>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</si>
  <si>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</si>
  <si>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>Сумма на 2022 год</t>
  </si>
  <si>
    <t>Сумма на 2023 год</t>
  </si>
  <si>
    <t>Доходы бюджета поселений  2023 года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</si>
  <si>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</si>
  <si>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"Содержание автомобильных дорог общего пользования Галанинского сельсовета "</t>
  </si>
  <si>
    <t>к Решению Галанинского сельского</t>
  </si>
  <si>
    <t>Подпрограмма "Прочие мероприятия Галанинского сельсовета "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</si>
  <si>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</si>
  <si>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</si>
  <si>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</si>
  <si>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   Решение  Галанинского сельского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</si>
  <si>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</si>
  <si>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</si>
  <si>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</si>
  <si>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</si>
  <si>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Российская Федерация</t>
  </si>
  <si>
    <t xml:space="preserve">                                                                             РЕШЕНИЕ</t>
  </si>
  <si>
    <t xml:space="preserve">       В соответствии со статьей 16 Устава Галанинского сельсовета  Галанинский сельский Совет депутатов  РЕШИЛ:</t>
  </si>
  <si>
    <t>Закупка товаров, работ и услуг для обеспечения государственных (муниципальных) нужд</t>
  </si>
  <si>
    <t>1102</t>
  </si>
  <si>
    <t>Сумма на    2024 год</t>
  </si>
  <si>
    <t>805 2 02 49999 10 7412 150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</si>
  <si>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</si>
  <si>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</si>
  <si>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</si>
  <si>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310</t>
  </si>
  <si>
    <t xml:space="preserve">   2022 год</t>
  </si>
  <si>
    <t xml:space="preserve">  2023 год</t>
  </si>
  <si>
    <t xml:space="preserve">  2024год</t>
  </si>
  <si>
    <t xml:space="preserve">     1. Утвердить основные характеристики бюджета поселения на 2022 год:</t>
  </si>
  <si>
    <t xml:space="preserve">         Решение подлежит официальному опубликованию в газете "Галанинский вестник" и вступает в силу с 1 января 2022  года, но не ранее дня, следующего за днем его официального опубликования. </t>
  </si>
  <si>
    <t>Глава Галанинского сельсовета                                                                              Никифорова Е.В.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</si>
  <si>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1 937 508,00 рублей ежегодно в течении 2022-2024годах.</t>
  </si>
  <si>
    <t>2.Межбюджетные трансферты на осуществление отдельных полномочий органами местного самоуправления поселений по муниципальному контролю сельских поселений в рамках непрограммных расходов отдельных органов местного самоуправления в сумме 26 404 ,00 рублей ежегодно в течение  2022-2024 годах.</t>
  </si>
  <si>
    <t>Сумма на    2022 год</t>
  </si>
  <si>
    <t>Сумма на 2024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</si>
  <si>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2022 год и плановый период 2023-2024 годы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</si>
  <si>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</si>
  <si>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Массовый спорт</t>
  </si>
  <si>
    <t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</si>
  <si>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</si>
  <si>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       Ведомственная структура расходов бюджета поселения на 2022 год  и плановый период 2023-2024 годов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</si>
  <si>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</si>
  <si>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2022 год и плановый период 2023-2024 годов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</si>
  <si>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</si>
  <si>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>Доходы бюджета поселений  2024 года</t>
  </si>
  <si>
    <t>Приложение 2</t>
  </si>
  <si>
    <t>Источники внутреннего финансирования дефицита бюджета поселения в 2022 году и плановом периоде 2023-2024 годов</t>
  </si>
  <si>
    <t xml:space="preserve">    4)  источники внутреннего финансирования дефицита бюджета поселения  в сумме 0,00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</si>
  <si>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Сумма на 202\32 год</t>
  </si>
  <si>
    <t>Доходы бюджета поселений на 2022 год и плановый период 2023-2024 годов</t>
  </si>
  <si>
    <t>01300S4120</t>
  </si>
  <si>
    <t>805 2 02 49999 10 7555 150</t>
  </si>
  <si>
    <t>Прочие межбюджетные трансферты, передаваемые бюджетам сельских поселений (на проведение аккарицидной обработки)</t>
  </si>
  <si>
    <t>805 2 02 49999 10 7508 150</t>
  </si>
  <si>
    <t>Прочие межбюджетные трансферты, передаваемые бюджетам сельских поселений (на содержание автомобильных дорог)</t>
  </si>
  <si>
    <t>01200S5080</t>
  </si>
  <si>
    <t xml:space="preserve"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</si>
  <si>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01400S5550</t>
  </si>
  <si>
    <t>Обеспечение организации и проведения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</si>
  <si>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ЗДРАВООХРАНЕНИЕ</t>
  </si>
  <si>
    <t>01100S6410</t>
  </si>
  <si>
    <t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</si>
  <si>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 xml:space="preserve">     3)  профицит  бюджета поселения в сумме  34  798,75 рублей;</t>
  </si>
  <si>
    <t xml:space="preserve"> </t>
  </si>
  <si>
    <t>итого</t>
  </si>
  <si>
    <t xml:space="preserve">     "О внесении изменений в Решение  Галанинского сельского Совета депутатов от 24.12.2021г. № 15-58 «О  бюджете Галанинского сельсовета на 2022 год и плановый период 2023-2024 годов"</t>
  </si>
  <si>
    <t xml:space="preserve">Статья 12. " Иные межбюджетные трансферты" изложить в следующей редакции: </t>
  </si>
  <si>
    <t>Статья 10. "Муниципальный дорожный фонд" изложить в следующей редакции : "Утвердить объем бюджетных ассигнований дорожного фонда Галанинского сельсовета в сумме:</t>
  </si>
  <si>
    <t xml:space="preserve">Внести в Решение Галанинского сельского Совета депутатов от 24.12.2021г. № 15-58 "О бюджете Галанинского сельсовета на 2022 год и плановый период 2023-2024годов" следующие изменения:  </t>
  </si>
  <si>
    <t>Статья 1. "Основные характеристики бюджета поселения на 2022 год                                                                                             и плановый период 2023-2024 годов" изложить в следующей редакции:</t>
  </si>
  <si>
    <t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Казачинского  района в сумме 2022год  72 332,93 рубля, 2023-2024год 48000,00 рублей.</t>
  </si>
  <si>
    <t>Субсидии бюджетам бюджетной системы Российской Федерации (межбюджетные субсидии)</t>
  </si>
  <si>
    <t>805 2 02 20000 00 0000 000</t>
  </si>
  <si>
    <t>Прочие субсидии</t>
  </si>
  <si>
    <t>805 20229999000000150</t>
  </si>
  <si>
    <t>Прочие субсидии бюджетам сельских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</si>
  <si>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805 20229999107395150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</si>
  <si>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2022года региональных выплат</t>
  </si>
  <si>
    <t>805 20249999101034150</t>
  </si>
  <si>
    <t>Иные межбюджетные трансферты на благоустройство кладбищ сельского населенного пункта с численностью населения не более 10000 человек</t>
  </si>
  <si>
    <t>805 20249999107666150</t>
  </si>
  <si>
    <t>БЕЗВОЗМЕЗДНЫЕ ПОСТУПЛЕНИЯ ОТ НЕГОСУДАРСТВЕННЫХ ОРГАНИЗАЦИЙ</t>
  </si>
  <si>
    <t>805 20400000000000000</t>
  </si>
  <si>
    <t>Безвозмездные поступления от негосударственных организаций в бюджеты сельских поселений</t>
  </si>
  <si>
    <t>805 20405000100000150</t>
  </si>
  <si>
    <t>Прочие безвозмездные поступления от негосударственных организаций в бюджеты сельских поселений</t>
  </si>
  <si>
    <t>805 20405099100000150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</si>
  <si>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</si>
  <si>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по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</si>
  <si>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01200S3950 </t>
  </si>
  <si>
    <t>Расходы по благоустройству кладбищ сельского населенного пункта с численностью населения не более 10000 человек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в рамках подпрограммы Галанинского сельсовета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</si>
  <si>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01100S6660</t>
  </si>
  <si>
    <t xml:space="preserve">        Утвердить объем бюджетных ассигнований дорожного фонда Администрации Галанинского сельсовета  на 2022 в сумме  5 265 164,00 рублей, на 2023 год в сумме  323 000,00ублей, на 2024 год в сумме 331 800,00 рублей.</t>
  </si>
  <si>
    <t>Совета депутатов  от   26.12.2022г № 24-102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</si>
  <si>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</si>
  <si>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</si>
  <si>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</si>
  <si>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805 1 13 01995 10 0000 130</t>
  </si>
  <si>
    <t>805 1 13 01995 00 0000 000</t>
  </si>
  <si>
    <t>805 1 13 00000 00 0000 000</t>
  </si>
  <si>
    <t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комфотных условий для проживания на территории Галанинского сельсовета"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</si>
  <si>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</t>
  </si>
  <si>
    <t>« 26» декабря  2022г.                               с.Галанино                                                                  №  24-102</t>
  </si>
  <si>
    <t xml:space="preserve">     1) прогнозируемый общий объем  доходов бюджета поселения в сумме  17 073 407,89 рублей;</t>
  </si>
  <si>
    <t xml:space="preserve">     2) общий объем расходов бюджета поселения в сумме 17 108 206,64 рублей;</t>
  </si>
  <si>
    <t xml:space="preserve">     2. Утвердить основные характеристики бюджета поселения на 2023 год и на 2024 год:</t>
  </si>
  <si>
    <t xml:space="preserve">     1) прогнозируемый общий объем  доходов бюджета поселения на 2023 год в сумме  9 220 516,00 руб.  и на 2024 год в сумме  9 233 091,00 руб.;</t>
  </si>
  <si>
    <t xml:space="preserve">    2) общий объем расходов бюджета поселения  на 2023 год в сумме 9 220 516,00руб, в том  числе  условно утвержденные расходы     в сумме 230 512,90 руб., и на 2024 год  в сумме   9 223 091,00 руб., в том числе условно подтвержденные расходы  461654,55 руб.</t>
  </si>
  <si>
    <t xml:space="preserve">      3)  дефицит  бюджета поселения на  2023,2024 год в сумме   0,00   рублей.</t>
  </si>
  <si>
    <t xml:space="preserve">      4) источники внутреннего финансирования дефицита   бюджета  поселения на  2023,2024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</si>
  <si>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Совета депутатов  от  26.12.2022г  № 24-102</t>
  </si>
  <si>
    <t>Совета депутатов  от  26.12..2022г  № 24-102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</si>
</sst>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00000"/>
    <numFmt numFmtId="183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179" fontId="3" fillId="33" borderId="10" xfId="0" applyNumberFormat="1" applyFont="1" applyFill="1" applyBorder="1" applyAlignment="1" applyProtection="1">
      <alignment horizontal="left" wrapText="1"/>
      <protection hidden="1" locked="0"/>
    </xf>
    <xf numFmtId="0" fontId="3" fillId="33" borderId="10" xfId="0" applyNumberFormat="1" applyFont="1" applyFill="1" applyBorder="1" applyAlignment="1">
      <alignment horizontal="left" wrapText="1"/>
    </xf>
    <xf numFmtId="181" fontId="3" fillId="33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11" fontId="3" fillId="0" borderId="0" xfId="0" applyNumberFormat="1" applyFont="1" applyFill="1" applyAlignment="1">
      <alignment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33" borderId="0" xfId="0" applyNumberFormat="1" applyFont="1" applyFill="1" applyAlignment="1">
      <alignment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4" fontId="3" fillId="33" borderId="10" xfId="0" applyNumberFormat="1" applyFont="1" applyFill="1" applyBorder="1" applyAlignment="1">
      <alignment horizontal="right" vertical="top" wrapText="1"/>
    </xf>
    <xf numFmtId="2" fontId="45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182" fontId="3" fillId="33" borderId="10" xfId="0" applyNumberFormat="1" applyFont="1" applyFill="1" applyBorder="1" applyAlignment="1" applyProtection="1">
      <alignment horizontal="left" wrapText="1"/>
      <protection/>
    </xf>
    <xf numFmtId="181" fontId="4" fillId="33" borderId="10" xfId="0" applyNumberFormat="1" applyFont="1" applyFill="1" applyBorder="1" applyAlignment="1" applyProtection="1">
      <alignment horizontal="left" wrapText="1"/>
      <protection/>
    </xf>
    <xf numFmtId="181" fontId="4" fillId="33" borderId="11" xfId="0" applyNumberFormat="1" applyFont="1" applyFill="1" applyBorder="1" applyAlignment="1" applyProtection="1">
      <alignment horizontal="left" wrapText="1"/>
      <protection/>
    </xf>
    <xf numFmtId="49" fontId="4" fillId="33" borderId="11" xfId="0" applyNumberFormat="1" applyFont="1" applyFill="1" applyBorder="1" applyAlignment="1" applyProtection="1">
      <alignment horizontal="left" wrapText="1"/>
      <protection/>
    </xf>
    <xf numFmtId="49" fontId="3" fillId="33" borderId="14" xfId="0" applyNumberFormat="1" applyFont="1" applyFill="1" applyBorder="1" applyAlignment="1" applyProtection="1">
      <alignment horizontal="left" wrapText="1"/>
      <protection/>
    </xf>
    <xf numFmtId="3" fontId="3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 applyProtection="1">
      <alignment horizontal="left" wrapText="1"/>
      <protection/>
    </xf>
    <xf numFmtId="49" fontId="5" fillId="0" borderId="15" xfId="0" applyNumberFormat="1" applyFont="1" applyBorder="1" applyAlignment="1" applyProtection="1">
      <alignment horizontal="left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 applyProtection="1">
      <alignment horizontal="left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buh01\Desktop\&#1060;&#1083;&#1077;&#1096;&#1082;&#1072;\&#1092;%20117%20&#1086;&#1090;&#1095;&#1077;&#1090;\2020&#1075;&#1086;&#1076;\&#1053;&#1086;&#1103;&#1073;&#1088;&#1100;\BudgExecCinC_0503117_72n1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184">
          <cell r="A184" t="str">
    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3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86.875" style="2" customWidth="1"/>
  </cols>
  <sheetData>
    <row r="1" ht="7.5" customHeight="1">
      <c r="A1" s="46"/>
    </row>
    <row r="2" ht="12.75">
      <c r="A2" s="20" t="s">
        <v>252</v>
      </c>
    </row>
    <row r="3" ht="16.5" customHeight="1">
      <c r="A3" s="20" t="s">
        <v>155</v>
      </c>
    </row>
    <row r="4" ht="15.75" customHeight="1">
      <c r="A4" s="20" t="s">
        <v>119</v>
      </c>
    </row>
    <row r="5" ht="8.25" customHeight="1">
      <c r="A5" s="2" t="s">
        <v>18</v>
      </c>
    </row>
    <row r="6" ht="15" customHeight="1">
      <c r="A6" s="46" t="s">
        <v>253</v>
      </c>
    </row>
    <row r="7" ht="0.75" customHeight="1" hidden="1"/>
    <row r="8" ht="15.75" customHeight="1">
      <c r="A8" s="21"/>
    </row>
    <row r="9" ht="16.5" customHeight="1">
      <c r="A9" s="2" t="s">
        <v>340</v>
      </c>
    </row>
    <row r="10" ht="14.25" customHeight="1">
      <c r="A10" s="46"/>
    </row>
    <row r="11" ht="32.25" customHeight="1">
      <c r="A11" s="58" t="s">
        <v>303</v>
      </c>
    </row>
    <row r="12" ht="15" customHeight="1">
      <c r="A12" s="20"/>
    </row>
    <row r="13" ht="34.5" customHeight="1">
      <c r="A13" s="59" t="s">
        <v>254</v>
      </c>
    </row>
    <row r="14" ht="17.25" customHeight="1">
      <c r="A14" s="59"/>
    </row>
    <row r="15" ht="38.25" customHeight="1">
      <c r="A15" s="51" t="s">
        <v>306</v>
      </c>
    </row>
    <row r="16" ht="33" customHeight="1">
      <c r="A16" s="51" t="s">
        <v>307</v>
      </c>
    </row>
    <row r="17" ht="17.25" customHeight="1">
      <c r="A17" s="52" t="s">
        <v>266</v>
      </c>
    </row>
    <row r="18" ht="16.5" customHeight="1">
      <c r="A18" s="52" t="s">
        <v>341</v>
      </c>
    </row>
    <row r="19" ht="15.75" customHeight="1">
      <c r="A19" s="52" t="s">
        <v>342</v>
      </c>
    </row>
    <row r="20" ht="15" customHeight="1">
      <c r="A20" s="52" t="s">
        <v>300</v>
      </c>
    </row>
    <row r="21" ht="27.75" customHeight="1">
      <c r="A21" s="52" t="s">
        <v>285</v>
      </c>
    </row>
    <row r="22" ht="12.75" customHeight="1">
      <c r="A22" s="52"/>
    </row>
    <row r="23" ht="12.75">
      <c r="A23" s="2" t="s">
        <v>343</v>
      </c>
    </row>
    <row r="24" spans="1:7" ht="30" customHeight="1">
      <c r="A24" s="52" t="s">
        <v>344</v>
      </c>
      <c r="G24" t="s">
        <v>22</v>
      </c>
    </row>
    <row r="25" spans="1:3" ht="48.75" customHeight="1">
      <c r="A25" s="53" t="s">
        <v>345</v>
      </c>
      <c r="C25" t="s">
        <v>21</v>
      </c>
    </row>
    <row r="26" ht="16.5" customHeight="1">
      <c r="A26" s="52" t="s">
        <v>346</v>
      </c>
    </row>
    <row r="27" ht="47.25" customHeight="1">
      <c r="A27" s="52" t="s">
        <v>347</v>
      </c>
    </row>
    <row r="28" ht="39.75" customHeight="1">
      <c r="A28" s="54" t="s">
        <v>305</v>
      </c>
    </row>
    <row r="29" ht="38.25">
      <c r="A29" s="55" t="s">
        <v>330</v>
      </c>
    </row>
    <row r="30" ht="12.75">
      <c r="A30" s="54" t="s">
        <v>304</v>
      </c>
    </row>
    <row r="31" ht="64.5" customHeight="1">
      <c r="A31" s="62" t="s">
        <v>269</v>
      </c>
    </row>
    <row r="32" ht="46.5" customHeight="1">
      <c r="A32" s="62" t="s">
        <v>270</v>
      </c>
    </row>
    <row r="33" ht="79.5" customHeight="1">
      <c r="A33" s="62" t="s">
        <v>308</v>
      </c>
    </row>
    <row r="34" ht="21" customHeight="1">
      <c r="A34" s="56" t="s">
        <v>97</v>
      </c>
    </row>
    <row r="35" ht="34.5" customHeight="1">
      <c r="A35" s="57" t="s">
        <v>267</v>
      </c>
    </row>
    <row r="36" ht="13.5" customHeight="1" hidden="1">
      <c r="A36" s="53"/>
    </row>
    <row r="37" ht="19.5" customHeight="1">
      <c r="A37" s="53"/>
    </row>
    <row r="38" ht="27.75" customHeight="1">
      <c r="A38" s="53"/>
    </row>
    <row r="39" ht="12.75">
      <c r="A39" s="53" t="s">
        <v>99</v>
      </c>
    </row>
    <row r="40" ht="12.75">
      <c r="A40" s="53"/>
    </row>
    <row r="41" ht="12.75">
      <c r="A41" s="53" t="s">
        <v>268</v>
      </c>
    </row>
    <row r="42" ht="12.75">
      <c r="A42" s="53"/>
    </row>
    <row r="43" ht="12.75">
      <c r="A43" s="4" t="s">
        <v>20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G26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2.75">
      <c r="A2" s="103" t="s">
        <v>33</v>
      </c>
      <c r="B2" s="103"/>
      <c r="C2" s="103"/>
      <c r="D2" s="103"/>
      <c r="E2" s="103"/>
      <c r="F2" s="103"/>
      <c r="G2" s="8"/>
    </row>
    <row r="3" spans="1:7" ht="12.75">
      <c r="A3" s="103" t="s">
        <v>98</v>
      </c>
      <c r="B3" s="103"/>
      <c r="C3" s="103"/>
      <c r="D3" s="103"/>
      <c r="E3" s="103"/>
      <c r="F3" s="103"/>
      <c r="G3" s="8"/>
    </row>
    <row r="4" spans="1:7" ht="12.75">
      <c r="A4" s="103" t="s">
        <v>331</v>
      </c>
      <c r="B4" s="103"/>
      <c r="C4" s="103"/>
      <c r="D4" s="103"/>
      <c r="E4" s="103"/>
      <c r="F4" s="103"/>
      <c r="G4" s="8"/>
    </row>
    <row r="5" spans="1:7" ht="12.75">
      <c r="A5" s="20"/>
      <c r="B5" s="8"/>
      <c r="C5" s="8"/>
      <c r="D5" s="8"/>
      <c r="E5" s="8"/>
      <c r="F5" s="8"/>
      <c r="G5" s="8"/>
    </row>
    <row r="6" spans="1:7" ht="12.75">
      <c r="A6" s="3" t="s">
        <v>284</v>
      </c>
      <c r="B6" s="3"/>
      <c r="C6" s="3"/>
      <c r="D6" s="3"/>
      <c r="E6" s="3"/>
      <c r="F6" s="8"/>
      <c r="G6" s="8"/>
    </row>
    <row r="7" spans="1:7" ht="12.75">
      <c r="A7" s="104"/>
      <c r="B7" s="104"/>
      <c r="C7" s="104"/>
      <c r="D7" s="104"/>
      <c r="E7" s="8"/>
      <c r="F7" s="8"/>
      <c r="G7" s="8"/>
    </row>
    <row r="8" spans="1:7" ht="14.25" customHeight="1">
      <c r="A8" s="21" t="s">
        <v>35</v>
      </c>
      <c r="B8" s="22"/>
      <c r="C8" s="103" t="s">
        <v>47</v>
      </c>
      <c r="D8" s="103"/>
      <c r="E8" s="103"/>
      <c r="F8" s="103"/>
      <c r="G8" s="8"/>
    </row>
    <row r="9" spans="1:7" ht="18" customHeight="1">
      <c r="A9" s="106" t="s">
        <v>49</v>
      </c>
      <c r="B9" s="109" t="s">
        <v>50</v>
      </c>
      <c r="C9" s="106" t="s">
        <v>156</v>
      </c>
      <c r="D9" s="107" t="s">
        <v>48</v>
      </c>
      <c r="E9" s="107"/>
      <c r="F9" s="107"/>
      <c r="G9" s="8"/>
    </row>
    <row r="10" spans="1:7" ht="58.5" customHeight="1">
      <c r="A10" s="106"/>
      <c r="B10" s="109"/>
      <c r="C10" s="108"/>
      <c r="D10" s="11" t="s">
        <v>263</v>
      </c>
      <c r="E10" s="11" t="s">
        <v>264</v>
      </c>
      <c r="F10" s="11" t="s">
        <v>265</v>
      </c>
      <c r="G10" s="8"/>
    </row>
    <row r="11" spans="1:7" ht="12" customHeight="1">
      <c r="A11" s="10"/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8"/>
    </row>
    <row r="12" spans="1:7" ht="28.5" customHeight="1">
      <c r="A12" s="106">
        <v>1</v>
      </c>
      <c r="B12" s="105" t="s">
        <v>120</v>
      </c>
      <c r="C12" s="105" t="s">
        <v>36</v>
      </c>
      <c r="D12" s="29">
        <v>34798.75</v>
      </c>
      <c r="E12" s="29">
        <v>0</v>
      </c>
      <c r="F12" s="29">
        <v>0</v>
      </c>
      <c r="G12" s="8"/>
    </row>
    <row r="13" spans="1:7" ht="12.75" hidden="1">
      <c r="A13" s="106"/>
      <c r="B13" s="105"/>
      <c r="C13" s="105"/>
      <c r="D13" s="14">
        <v>0</v>
      </c>
      <c r="E13" s="14">
        <v>0</v>
      </c>
      <c r="F13" s="14">
        <v>0</v>
      </c>
      <c r="G13" s="8"/>
    </row>
    <row r="14" spans="1:7" ht="15" customHeight="1">
      <c r="A14" s="10">
        <v>2</v>
      </c>
      <c r="B14" s="9" t="s">
        <v>121</v>
      </c>
      <c r="C14" s="9" t="s">
        <v>37</v>
      </c>
      <c r="D14" s="29">
        <f aca="true" t="shared" si="0" ref="D14:F16">D15</f>
        <v>-16062991.4</v>
      </c>
      <c r="E14" s="29">
        <f t="shared" si="0"/>
        <v>-9220516</v>
      </c>
      <c r="F14" s="29">
        <f t="shared" si="0"/>
        <v>-9233091</v>
      </c>
      <c r="G14" s="8"/>
    </row>
    <row r="15" spans="1:7" ht="16.5" customHeight="1">
      <c r="A15" s="10">
        <v>3</v>
      </c>
      <c r="B15" s="9" t="s">
        <v>122</v>
      </c>
      <c r="C15" s="9" t="s">
        <v>38</v>
      </c>
      <c r="D15" s="29">
        <f t="shared" si="0"/>
        <v>-16062991.4</v>
      </c>
      <c r="E15" s="29">
        <f t="shared" si="0"/>
        <v>-9220516</v>
      </c>
      <c r="F15" s="29">
        <f t="shared" si="0"/>
        <v>-9233091</v>
      </c>
      <c r="G15" s="8"/>
    </row>
    <row r="16" spans="1:7" ht="15" customHeight="1">
      <c r="A16" s="10">
        <v>4</v>
      </c>
      <c r="B16" s="9" t="s">
        <v>123</v>
      </c>
      <c r="C16" s="9" t="s">
        <v>39</v>
      </c>
      <c r="D16" s="29">
        <f t="shared" si="0"/>
        <v>-16062991.4</v>
      </c>
      <c r="E16" s="29">
        <f t="shared" si="0"/>
        <v>-9220516</v>
      </c>
      <c r="F16" s="29">
        <f t="shared" si="0"/>
        <v>-9233091</v>
      </c>
      <c r="G16" s="8"/>
    </row>
    <row r="17" spans="1:7" ht="28.5" customHeight="1">
      <c r="A17" s="10">
        <v>5</v>
      </c>
      <c r="B17" s="9" t="s">
        <v>124</v>
      </c>
      <c r="C17" s="12" t="s">
        <v>40</v>
      </c>
      <c r="D17" s="29">
        <v>-16062991.4</v>
      </c>
      <c r="E17" s="29">
        <v>-9220516</v>
      </c>
      <c r="F17" s="29">
        <v>-9233091</v>
      </c>
      <c r="G17" s="8"/>
    </row>
    <row r="18" spans="1:7" ht="17.25" customHeight="1">
      <c r="A18" s="10">
        <v>6</v>
      </c>
      <c r="B18" s="9" t="s">
        <v>125</v>
      </c>
      <c r="C18" s="9" t="s">
        <v>41</v>
      </c>
      <c r="D18" s="29">
        <f aca="true" t="shared" si="1" ref="D18:F20">D19</f>
        <v>17108206.64</v>
      </c>
      <c r="E18" s="29">
        <f t="shared" si="1"/>
        <v>9220516</v>
      </c>
      <c r="F18" s="29">
        <f t="shared" si="1"/>
        <v>9233091</v>
      </c>
      <c r="G18" s="8"/>
    </row>
    <row r="19" spans="1:7" ht="12.75">
      <c r="A19" s="10">
        <v>7</v>
      </c>
      <c r="B19" s="9" t="s">
        <v>126</v>
      </c>
      <c r="C19" s="9" t="s">
        <v>42</v>
      </c>
      <c r="D19" s="29">
        <f t="shared" si="1"/>
        <v>17108206.64</v>
      </c>
      <c r="E19" s="29">
        <f t="shared" si="1"/>
        <v>9220516</v>
      </c>
      <c r="F19" s="29">
        <f t="shared" si="1"/>
        <v>9233091</v>
      </c>
      <c r="G19" s="8"/>
    </row>
    <row r="20" spans="1:7" ht="15" customHeight="1">
      <c r="A20" s="10">
        <v>8</v>
      </c>
      <c r="B20" s="9" t="s">
        <v>127</v>
      </c>
      <c r="C20" s="9" t="s">
        <v>43</v>
      </c>
      <c r="D20" s="29">
        <f t="shared" si="1"/>
        <v>17108206.64</v>
      </c>
      <c r="E20" s="29">
        <f t="shared" si="1"/>
        <v>9220516</v>
      </c>
      <c r="F20" s="29">
        <f t="shared" si="1"/>
        <v>9233091</v>
      </c>
      <c r="G20" s="8"/>
    </row>
    <row r="21" spans="1:7" ht="29.25" customHeight="1">
      <c r="A21" s="10">
        <v>9</v>
      </c>
      <c r="B21" s="9" t="s">
        <v>128</v>
      </c>
      <c r="C21" s="12" t="s">
        <v>44</v>
      </c>
      <c r="D21" s="29">
        <f>'прил 3 РП'!D34</f>
        <v>17108206.64</v>
      </c>
      <c r="E21" s="29">
        <f>'прил 4 ведом'!H144</f>
        <v>9220516</v>
      </c>
      <c r="F21" s="29">
        <f>'прил 4 ведом'!I144</f>
        <v>9233091</v>
      </c>
      <c r="G21" s="8"/>
    </row>
    <row r="22" spans="1:7" ht="12.75">
      <c r="A22" s="105" t="s">
        <v>30</v>
      </c>
      <c r="B22" s="105"/>
      <c r="C22" s="105"/>
      <c r="D22" s="29">
        <f>D12</f>
        <v>34798.75</v>
      </c>
      <c r="E22" s="29">
        <f>E14+E18</f>
        <v>0</v>
      </c>
      <c r="F22" s="29">
        <f>F14+F18</f>
        <v>0</v>
      </c>
      <c r="G22" s="8"/>
    </row>
    <row r="23" ht="15.75">
      <c r="A23" s="1" t="s">
        <v>46</v>
      </c>
    </row>
    <row r="24" ht="15.75">
      <c r="A24" s="1"/>
    </row>
    <row r="25" spans="1:7" ht="15.75">
      <c r="A25" s="1"/>
      <c r="C25" s="5"/>
      <c r="D25" s="6"/>
      <c r="E25" s="6"/>
      <c r="F25" s="6"/>
      <c r="G25" s="5"/>
    </row>
    <row r="26" ht="15.75">
      <c r="A26" s="1"/>
    </row>
  </sheetData>
  <sheetProtection/>
  <mergeCells count="13">
    <mergeCell ref="B12:B13"/>
    <mergeCell ref="C12:C13"/>
    <mergeCell ref="A9:A10"/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F74"/>
  <sheetViews>
    <sheetView zoomScalePageLayoutView="0" workbookViewId="0" topLeftCell="A1">
      <selection activeCell="D73" sqref="D73"/>
    </sheetView>
  </sheetViews>
  <sheetFormatPr defaultColWidth="9.00390625" defaultRowHeight="12.75"/>
  <cols>
    <col min="1" max="1" width="4.00390625" style="64" customWidth="1"/>
    <col min="2" max="2" width="22.375" style="64" customWidth="1"/>
    <col min="3" max="3" width="42.375" style="64" customWidth="1"/>
    <col min="4" max="4" width="12.125" style="65" customWidth="1"/>
    <col min="5" max="5" width="12.875" style="65" customWidth="1"/>
    <col min="6" max="6" width="12.00390625" style="65" customWidth="1"/>
  </cols>
  <sheetData>
    <row r="1" ht="9" customHeight="1"/>
    <row r="2" spans="1:6" ht="12.75">
      <c r="A2" s="66" t="s">
        <v>32</v>
      </c>
      <c r="B2" s="66"/>
      <c r="C2" s="66"/>
      <c r="D2" s="116" t="s">
        <v>283</v>
      </c>
      <c r="E2" s="116"/>
      <c r="F2" s="116"/>
    </row>
    <row r="3" spans="1:6" ht="12.75">
      <c r="A3" s="117" t="s">
        <v>98</v>
      </c>
      <c r="B3" s="117"/>
      <c r="C3" s="117"/>
      <c r="D3" s="117"/>
      <c r="E3" s="117"/>
      <c r="F3" s="117"/>
    </row>
    <row r="4" spans="1:6" ht="12.75">
      <c r="A4" s="117" t="s">
        <v>331</v>
      </c>
      <c r="B4" s="117"/>
      <c r="C4" s="117"/>
      <c r="D4" s="117"/>
      <c r="E4" s="117"/>
      <c r="F4" s="117"/>
    </row>
    <row r="6" spans="1:6" ht="12.75">
      <c r="A6" s="112" t="s">
        <v>287</v>
      </c>
      <c r="B6" s="112"/>
      <c r="C6" s="112"/>
      <c r="D6" s="112"/>
      <c r="E6" s="112"/>
      <c r="F6" s="112"/>
    </row>
    <row r="7" spans="1:6" ht="12.75">
      <c r="A7" s="64" t="s">
        <v>162</v>
      </c>
      <c r="D7" s="121" t="s">
        <v>47</v>
      </c>
      <c r="E7" s="121"/>
      <c r="F7" s="121"/>
    </row>
    <row r="8" spans="1:6" ht="30" customHeight="1">
      <c r="A8" s="105" t="s">
        <v>158</v>
      </c>
      <c r="B8" s="123" t="s">
        <v>130</v>
      </c>
      <c r="C8" s="120" t="s">
        <v>129</v>
      </c>
      <c r="D8" s="113" t="s">
        <v>221</v>
      </c>
      <c r="E8" s="113" t="s">
        <v>239</v>
      </c>
      <c r="F8" s="113" t="s">
        <v>282</v>
      </c>
    </row>
    <row r="9" spans="1:6" ht="45" customHeight="1">
      <c r="A9" s="105"/>
      <c r="B9" s="123"/>
      <c r="C9" s="120"/>
      <c r="D9" s="113"/>
      <c r="E9" s="113"/>
      <c r="F9" s="113"/>
    </row>
    <row r="10" spans="1:6" ht="12.75">
      <c r="A10" s="9"/>
      <c r="B10" s="10">
        <v>1</v>
      </c>
      <c r="C10" s="10">
        <v>2</v>
      </c>
      <c r="D10" s="71">
        <v>3</v>
      </c>
      <c r="E10" s="71">
        <v>3</v>
      </c>
      <c r="F10" s="71">
        <v>3</v>
      </c>
    </row>
    <row r="11" spans="1:6" ht="17.25" customHeight="1">
      <c r="A11" s="15">
        <v>1</v>
      </c>
      <c r="B11" s="11" t="s">
        <v>163</v>
      </c>
      <c r="C11" s="9" t="s">
        <v>164</v>
      </c>
      <c r="D11" s="39">
        <f>D12+D17+D35+D23+D38+D42</f>
        <v>987574.5900000001</v>
      </c>
      <c r="E11" s="39">
        <f>E12+E17+E35+E23+E38</f>
        <v>871557</v>
      </c>
      <c r="F11" s="39">
        <f>F12+F17+F35+F23+F38</f>
        <v>884721</v>
      </c>
    </row>
    <row r="12" spans="1:6" ht="18.75" customHeight="1">
      <c r="A12" s="15">
        <v>2</v>
      </c>
      <c r="B12" s="11" t="s">
        <v>108</v>
      </c>
      <c r="C12" s="9" t="s">
        <v>165</v>
      </c>
      <c r="D12" s="39">
        <f>D13</f>
        <v>122909</v>
      </c>
      <c r="E12" s="39">
        <f>E13</f>
        <v>109104</v>
      </c>
      <c r="F12" s="39">
        <f>F13</f>
        <v>113468</v>
      </c>
    </row>
    <row r="13" spans="1:6" ht="18.75" customHeight="1">
      <c r="A13" s="15">
        <v>3</v>
      </c>
      <c r="B13" s="11" t="s">
        <v>166</v>
      </c>
      <c r="C13" s="9" t="s">
        <v>167</v>
      </c>
      <c r="D13" s="69">
        <f>D14+D16</f>
        <v>122909</v>
      </c>
      <c r="E13" s="69">
        <f>E14+E16</f>
        <v>109104</v>
      </c>
      <c r="F13" s="69">
        <f>F14+F16</f>
        <v>113468</v>
      </c>
    </row>
    <row r="14" spans="1:6" ht="81" customHeight="1">
      <c r="A14" s="114">
        <v>4</v>
      </c>
      <c r="B14" s="115" t="s">
        <v>184</v>
      </c>
      <c r="C14" s="105" t="s">
        <v>199</v>
      </c>
      <c r="D14" s="110">
        <v>119203</v>
      </c>
      <c r="E14" s="110">
        <v>107330</v>
      </c>
      <c r="F14" s="110">
        <v>111623</v>
      </c>
    </row>
    <row r="15" spans="1:6" ht="13.5" customHeight="1" hidden="1" thickBot="1">
      <c r="A15" s="114"/>
      <c r="B15" s="115"/>
      <c r="C15" s="105"/>
      <c r="D15" s="110"/>
      <c r="E15" s="110"/>
      <c r="F15" s="110"/>
    </row>
    <row r="16" spans="1:6" ht="54" customHeight="1">
      <c r="A16" s="15">
        <v>6</v>
      </c>
      <c r="B16" s="11" t="s">
        <v>185</v>
      </c>
      <c r="C16" s="9" t="s">
        <v>200</v>
      </c>
      <c r="D16" s="69">
        <v>3706</v>
      </c>
      <c r="E16" s="69">
        <v>1774</v>
      </c>
      <c r="F16" s="69">
        <v>1845</v>
      </c>
    </row>
    <row r="17" spans="1:6" ht="42.75" customHeight="1">
      <c r="A17" s="15">
        <v>7</v>
      </c>
      <c r="B17" s="11" t="s">
        <v>103</v>
      </c>
      <c r="C17" s="16" t="s">
        <v>85</v>
      </c>
      <c r="D17" s="39">
        <f>D18</f>
        <v>335400</v>
      </c>
      <c r="E17" s="39">
        <f>E18</f>
        <v>323000</v>
      </c>
      <c r="F17" s="39">
        <f>F18</f>
        <v>331800</v>
      </c>
    </row>
    <row r="18" spans="1:6" ht="40.5" customHeight="1">
      <c r="A18" s="15">
        <v>8</v>
      </c>
      <c r="B18" s="11" t="s">
        <v>109</v>
      </c>
      <c r="C18" s="17" t="s">
        <v>95</v>
      </c>
      <c r="D18" s="69">
        <f>D19+D20+D21+D22</f>
        <v>335400</v>
      </c>
      <c r="E18" s="69">
        <f>E19+E20+E21+E22</f>
        <v>323000</v>
      </c>
      <c r="F18" s="69">
        <f>F19+F20+F21+F22</f>
        <v>331800</v>
      </c>
    </row>
    <row r="19" spans="1:6" ht="79.5" customHeight="1">
      <c r="A19" s="15">
        <v>9</v>
      </c>
      <c r="B19" s="11" t="s">
        <v>110</v>
      </c>
      <c r="C19" s="42" t="s">
        <v>159</v>
      </c>
      <c r="D19" s="69">
        <v>162600</v>
      </c>
      <c r="E19" s="69">
        <v>144400</v>
      </c>
      <c r="F19" s="69">
        <v>146100</v>
      </c>
    </row>
    <row r="20" spans="1:6" ht="94.5" customHeight="1">
      <c r="A20" s="15">
        <v>10</v>
      </c>
      <c r="B20" s="11" t="s">
        <v>111</v>
      </c>
      <c r="C20" s="18" t="s">
        <v>201</v>
      </c>
      <c r="D20" s="69">
        <v>800</v>
      </c>
      <c r="E20" s="69">
        <v>800</v>
      </c>
      <c r="F20" s="69">
        <v>800</v>
      </c>
    </row>
    <row r="21" spans="1:6" ht="82.5" customHeight="1">
      <c r="A21" s="15">
        <v>11</v>
      </c>
      <c r="B21" s="11" t="s">
        <v>112</v>
      </c>
      <c r="C21" s="18" t="s">
        <v>104</v>
      </c>
      <c r="D21" s="69">
        <v>189900</v>
      </c>
      <c r="E21" s="69">
        <v>195700</v>
      </c>
      <c r="F21" s="69">
        <v>203600</v>
      </c>
    </row>
    <row r="22" spans="1:6" ht="80.25" customHeight="1">
      <c r="A22" s="15">
        <v>12</v>
      </c>
      <c r="B22" s="11" t="s">
        <v>113</v>
      </c>
      <c r="C22" s="18" t="s">
        <v>105</v>
      </c>
      <c r="D22" s="69">
        <v>-17900</v>
      </c>
      <c r="E22" s="69">
        <v>-17900</v>
      </c>
      <c r="F22" s="69">
        <v>-18700</v>
      </c>
    </row>
    <row r="23" spans="1:6" ht="17.25" customHeight="1">
      <c r="A23" s="15">
        <v>13</v>
      </c>
      <c r="B23" s="11" t="s">
        <v>160</v>
      </c>
      <c r="C23" s="9" t="s">
        <v>186</v>
      </c>
      <c r="D23" s="39">
        <f>D24+D27</f>
        <v>493000.8</v>
      </c>
      <c r="E23" s="39">
        <f>E24+E27</f>
        <v>404385</v>
      </c>
      <c r="F23" s="39">
        <f>F24+F27</f>
        <v>404385</v>
      </c>
    </row>
    <row r="24" spans="1:6" ht="17.25" customHeight="1">
      <c r="A24" s="15">
        <v>14</v>
      </c>
      <c r="B24" s="24" t="s">
        <v>107</v>
      </c>
      <c r="C24" s="12" t="s">
        <v>168</v>
      </c>
      <c r="D24" s="70">
        <f>D25</f>
        <v>102122</v>
      </c>
      <c r="E24" s="70">
        <f>E25</f>
        <v>102122</v>
      </c>
      <c r="F24" s="70">
        <f>F25</f>
        <v>102122</v>
      </c>
    </row>
    <row r="25" spans="1:6" ht="17.25" customHeight="1">
      <c r="A25" s="114">
        <v>15</v>
      </c>
      <c r="B25" s="118" t="s">
        <v>169</v>
      </c>
      <c r="C25" s="119" t="s">
        <v>134</v>
      </c>
      <c r="D25" s="111">
        <v>102122</v>
      </c>
      <c r="E25" s="111">
        <v>102122</v>
      </c>
      <c r="F25" s="111">
        <v>102122</v>
      </c>
    </row>
    <row r="26" spans="1:6" ht="42.75" customHeight="1">
      <c r="A26" s="114"/>
      <c r="B26" s="118"/>
      <c r="C26" s="119"/>
      <c r="D26" s="111"/>
      <c r="E26" s="111"/>
      <c r="F26" s="111"/>
    </row>
    <row r="27" spans="1:6" ht="17.25" customHeight="1">
      <c r="A27" s="15">
        <v>16</v>
      </c>
      <c r="B27" s="11" t="s">
        <v>106</v>
      </c>
      <c r="C27" s="12" t="s">
        <v>187</v>
      </c>
      <c r="D27" s="70">
        <f>D28+D31</f>
        <v>390878.8</v>
      </c>
      <c r="E27" s="70">
        <f>E28+E31</f>
        <v>302263</v>
      </c>
      <c r="F27" s="70">
        <f>F28+F31</f>
        <v>302263</v>
      </c>
    </row>
    <row r="28" spans="1:6" ht="21" customHeight="1">
      <c r="A28" s="15">
        <v>17</v>
      </c>
      <c r="B28" s="11" t="s">
        <v>64</v>
      </c>
      <c r="C28" s="9" t="s">
        <v>63</v>
      </c>
      <c r="D28" s="69">
        <f>D29</f>
        <v>108951.8</v>
      </c>
      <c r="E28" s="69">
        <f>E29</f>
        <v>60336</v>
      </c>
      <c r="F28" s="69">
        <f>F29</f>
        <v>60336</v>
      </c>
    </row>
    <row r="29" spans="1:6" ht="43.5" customHeight="1">
      <c r="A29" s="114">
        <v>18</v>
      </c>
      <c r="B29" s="115" t="s">
        <v>65</v>
      </c>
      <c r="C29" s="105" t="s">
        <v>202</v>
      </c>
      <c r="D29" s="110">
        <v>108951.8</v>
      </c>
      <c r="E29" s="110">
        <v>60336</v>
      </c>
      <c r="F29" s="110">
        <v>60336</v>
      </c>
    </row>
    <row r="30" spans="1:6" ht="6" customHeight="1" hidden="1">
      <c r="A30" s="114"/>
      <c r="B30" s="115"/>
      <c r="C30" s="105"/>
      <c r="D30" s="110"/>
      <c r="E30" s="110"/>
      <c r="F30" s="110"/>
    </row>
    <row r="31" spans="1:6" ht="24" customHeight="1">
      <c r="A31" s="114">
        <v>19</v>
      </c>
      <c r="B31" s="115" t="s">
        <v>66</v>
      </c>
      <c r="C31" s="105" t="s">
        <v>203</v>
      </c>
      <c r="D31" s="110">
        <f>D33</f>
        <v>281927</v>
      </c>
      <c r="E31" s="110">
        <f>E33</f>
        <v>241927</v>
      </c>
      <c r="F31" s="110">
        <f>F33</f>
        <v>241927</v>
      </c>
    </row>
    <row r="32" spans="1:6" ht="13.5" customHeight="1" hidden="1">
      <c r="A32" s="114"/>
      <c r="B32" s="115"/>
      <c r="C32" s="105"/>
      <c r="D32" s="110"/>
      <c r="E32" s="110"/>
      <c r="F32" s="110"/>
    </row>
    <row r="33" spans="1:6" ht="41.25" customHeight="1">
      <c r="A33" s="114">
        <v>20</v>
      </c>
      <c r="B33" s="115" t="s">
        <v>68</v>
      </c>
      <c r="C33" s="105" t="s">
        <v>67</v>
      </c>
      <c r="D33" s="110">
        <v>281927</v>
      </c>
      <c r="E33" s="110">
        <v>241927</v>
      </c>
      <c r="F33" s="110">
        <v>241927</v>
      </c>
    </row>
    <row r="34" spans="1:6" ht="2.25" customHeight="1" hidden="1">
      <c r="A34" s="114"/>
      <c r="B34" s="115"/>
      <c r="C34" s="105"/>
      <c r="D34" s="110"/>
      <c r="E34" s="110"/>
      <c r="F34" s="110"/>
    </row>
    <row r="35" spans="1:6" ht="15.75" customHeight="1">
      <c r="A35" s="15">
        <v>21</v>
      </c>
      <c r="B35" s="11" t="s">
        <v>170</v>
      </c>
      <c r="C35" s="9" t="s">
        <v>171</v>
      </c>
      <c r="D35" s="39">
        <f aca="true" t="shared" si="0" ref="D35:F36">D36</f>
        <v>6500</v>
      </c>
      <c r="E35" s="39">
        <f t="shared" si="0"/>
        <v>6500</v>
      </c>
      <c r="F35" s="39">
        <f t="shared" si="0"/>
        <v>6500</v>
      </c>
    </row>
    <row r="36" spans="1:6" ht="60" customHeight="1">
      <c r="A36" s="15">
        <v>22</v>
      </c>
      <c r="B36" s="11" t="s">
        <v>172</v>
      </c>
      <c r="C36" s="12" t="s">
        <v>114</v>
      </c>
      <c r="D36" s="69">
        <f t="shared" si="0"/>
        <v>6500</v>
      </c>
      <c r="E36" s="69">
        <f t="shared" si="0"/>
        <v>6500</v>
      </c>
      <c r="F36" s="69">
        <f t="shared" si="0"/>
        <v>6500</v>
      </c>
    </row>
    <row r="37" spans="1:6" ht="94.5" customHeight="1">
      <c r="A37" s="15">
        <v>23</v>
      </c>
      <c r="B37" s="11" t="s">
        <v>82</v>
      </c>
      <c r="C37" s="12" t="s">
        <v>157</v>
      </c>
      <c r="D37" s="69">
        <v>6500</v>
      </c>
      <c r="E37" s="69">
        <v>6500</v>
      </c>
      <c r="F37" s="69">
        <v>6500</v>
      </c>
    </row>
    <row r="38" spans="1:6" ht="43.5" customHeight="1">
      <c r="A38" s="15">
        <v>24</v>
      </c>
      <c r="B38" s="11" t="s">
        <v>173</v>
      </c>
      <c r="C38" s="9" t="s">
        <v>174</v>
      </c>
      <c r="D38" s="39">
        <f aca="true" t="shared" si="1" ref="D38:F39">D39</f>
        <v>29559.61</v>
      </c>
      <c r="E38" s="39">
        <f t="shared" si="1"/>
        <v>28568</v>
      </c>
      <c r="F38" s="39">
        <f t="shared" si="1"/>
        <v>28568</v>
      </c>
    </row>
    <row r="39" spans="1:6" ht="97.5" customHeight="1">
      <c r="A39" s="15">
        <v>25</v>
      </c>
      <c r="B39" s="11" t="s">
        <v>175</v>
      </c>
      <c r="C39" s="9" t="s">
        <v>25</v>
      </c>
      <c r="D39" s="70">
        <f t="shared" si="1"/>
        <v>29559.61</v>
      </c>
      <c r="E39" s="70">
        <f t="shared" si="1"/>
        <v>28568</v>
      </c>
      <c r="F39" s="70">
        <f t="shared" si="1"/>
        <v>28568</v>
      </c>
    </row>
    <row r="40" spans="1:6" ht="45" customHeight="1">
      <c r="A40" s="15">
        <v>26</v>
      </c>
      <c r="B40" s="11" t="s">
        <v>26</v>
      </c>
      <c r="C40" s="19" t="s">
        <v>27</v>
      </c>
      <c r="D40" s="69">
        <f>D41</f>
        <v>29559.61</v>
      </c>
      <c r="E40" s="69">
        <f>E41</f>
        <v>28568</v>
      </c>
      <c r="F40" s="69">
        <f>F41</f>
        <v>28568</v>
      </c>
    </row>
    <row r="41" spans="1:6" ht="45" customHeight="1">
      <c r="A41" s="15">
        <v>27</v>
      </c>
      <c r="B41" s="11" t="s">
        <v>138</v>
      </c>
      <c r="C41" s="19" t="s">
        <v>139</v>
      </c>
      <c r="D41" s="69">
        <v>29559.61</v>
      </c>
      <c r="E41" s="69">
        <v>28568</v>
      </c>
      <c r="F41" s="69">
        <v>28568</v>
      </c>
    </row>
    <row r="42" spans="1:6" ht="45" customHeight="1">
      <c r="A42" s="15">
        <v>28</v>
      </c>
      <c r="B42" s="95" t="s">
        <v>337</v>
      </c>
      <c r="C42" s="96" t="s">
        <v>332</v>
      </c>
      <c r="D42" s="84">
        <v>205.18</v>
      </c>
      <c r="E42" s="84"/>
      <c r="F42" s="84"/>
    </row>
    <row r="43" spans="1:6" ht="45" customHeight="1">
      <c r="A43" s="15">
        <v>29</v>
      </c>
      <c r="B43" s="95" t="s">
        <v>336</v>
      </c>
      <c r="C43" s="97" t="s">
        <v>333</v>
      </c>
      <c r="D43" s="84">
        <v>205.18</v>
      </c>
      <c r="E43" s="84"/>
      <c r="F43" s="84"/>
    </row>
    <row r="44" spans="1:6" ht="45" customHeight="1">
      <c r="A44" s="15">
        <v>30</v>
      </c>
      <c r="B44" s="95" t="s">
        <v>335</v>
      </c>
      <c r="C44" s="96" t="s">
        <v>334</v>
      </c>
      <c r="D44" s="84">
        <v>205.18</v>
      </c>
      <c r="E44" s="84"/>
      <c r="F44" s="84"/>
    </row>
    <row r="45" spans="1:6" ht="16.5" customHeight="1">
      <c r="A45" s="15">
        <v>31</v>
      </c>
      <c r="B45" s="11" t="s">
        <v>176</v>
      </c>
      <c r="C45" s="9" t="s">
        <v>177</v>
      </c>
      <c r="D45" s="39">
        <f>D46</f>
        <v>16085833.3</v>
      </c>
      <c r="E45" s="39">
        <f>E46</f>
        <v>8348959</v>
      </c>
      <c r="F45" s="39">
        <f>F46</f>
        <v>8348370</v>
      </c>
    </row>
    <row r="46" spans="1:6" ht="38.25" customHeight="1">
      <c r="A46" s="15">
        <v>32</v>
      </c>
      <c r="B46" s="43" t="s">
        <v>87</v>
      </c>
      <c r="C46" s="27" t="s">
        <v>86</v>
      </c>
      <c r="D46" s="69">
        <f>D47+D54+D60+D51+D69</f>
        <v>16085833.3</v>
      </c>
      <c r="E46" s="69">
        <f>E47+E54+E60</f>
        <v>8348959</v>
      </c>
      <c r="F46" s="69">
        <f>F47+F54+F60</f>
        <v>8348370</v>
      </c>
    </row>
    <row r="47" spans="1:6" ht="26.25" customHeight="1">
      <c r="A47" s="15">
        <v>33</v>
      </c>
      <c r="B47" s="25" t="s">
        <v>231</v>
      </c>
      <c r="C47" s="27" t="s">
        <v>102</v>
      </c>
      <c r="D47" s="40">
        <f>D48</f>
        <v>2843185</v>
      </c>
      <c r="E47" s="40">
        <f>E48</f>
        <v>2274555</v>
      </c>
      <c r="F47" s="40">
        <f>F48</f>
        <v>2274555</v>
      </c>
    </row>
    <row r="48" spans="1:6" ht="31.5" customHeight="1">
      <c r="A48" s="15">
        <v>34</v>
      </c>
      <c r="B48" s="25" t="s">
        <v>232</v>
      </c>
      <c r="C48" s="27" t="s">
        <v>88</v>
      </c>
      <c r="D48" s="40">
        <f>D50</f>
        <v>2843185</v>
      </c>
      <c r="E48" s="40">
        <f>E50</f>
        <v>2274555</v>
      </c>
      <c r="F48" s="40">
        <f>F50</f>
        <v>2274555</v>
      </c>
    </row>
    <row r="49" spans="1:6" ht="31.5" customHeight="1">
      <c r="A49" s="15">
        <v>35</v>
      </c>
      <c r="B49" s="25" t="s">
        <v>233</v>
      </c>
      <c r="C49" s="27" t="s">
        <v>100</v>
      </c>
      <c r="D49" s="40">
        <f>D50</f>
        <v>2843185</v>
      </c>
      <c r="E49" s="40">
        <f>E50</f>
        <v>2274555</v>
      </c>
      <c r="F49" s="40">
        <f>F50</f>
        <v>2274555</v>
      </c>
    </row>
    <row r="50" spans="1:6" ht="45" customHeight="1">
      <c r="A50" s="15">
        <v>36</v>
      </c>
      <c r="B50" s="26" t="s">
        <v>234</v>
      </c>
      <c r="C50" s="28" t="s">
        <v>135</v>
      </c>
      <c r="D50" s="40">
        <v>2843185</v>
      </c>
      <c r="E50" s="40">
        <v>2274555</v>
      </c>
      <c r="F50" s="40">
        <v>2274555</v>
      </c>
    </row>
    <row r="51" spans="1:6" ht="45" customHeight="1">
      <c r="A51" s="15">
        <v>37</v>
      </c>
      <c r="B51" s="26" t="s">
        <v>310</v>
      </c>
      <c r="C51" s="44" t="s">
        <v>309</v>
      </c>
      <c r="D51" s="75">
        <v>4704700</v>
      </c>
      <c r="E51" s="40">
        <v>0</v>
      </c>
      <c r="F51" s="40">
        <v>0</v>
      </c>
    </row>
    <row r="52" spans="1:6" ht="27.75" customHeight="1">
      <c r="A52" s="15">
        <v>38</v>
      </c>
      <c r="B52" s="73" t="s">
        <v>312</v>
      </c>
      <c r="C52" s="44" t="s">
        <v>311</v>
      </c>
      <c r="D52" s="75">
        <f>D51</f>
        <v>4704700</v>
      </c>
      <c r="E52" s="40">
        <f>E51</f>
        <v>0</v>
      </c>
      <c r="F52" s="40">
        <f>F51</f>
        <v>0</v>
      </c>
    </row>
    <row r="53" spans="1:6" ht="75.75" customHeight="1">
      <c r="A53" s="15">
        <v>39</v>
      </c>
      <c r="B53" s="73" t="s">
        <v>314</v>
      </c>
      <c r="C53" s="44" t="s">
        <v>313</v>
      </c>
      <c r="D53" s="75">
        <f>D52</f>
        <v>4704700</v>
      </c>
      <c r="E53" s="40">
        <f>E52</f>
        <v>0</v>
      </c>
      <c r="F53" s="40">
        <f>F52</f>
        <v>0</v>
      </c>
    </row>
    <row r="54" spans="1:6" ht="45" customHeight="1">
      <c r="A54" s="15">
        <v>40</v>
      </c>
      <c r="B54" s="15" t="s">
        <v>230</v>
      </c>
      <c r="C54" s="27" t="s">
        <v>101</v>
      </c>
      <c r="D54" s="40">
        <f>D55</f>
        <v>158096.3</v>
      </c>
      <c r="E54" s="40">
        <f>E55</f>
        <v>151343</v>
      </c>
      <c r="F54" s="40">
        <f>F55</f>
        <v>157991</v>
      </c>
    </row>
    <row r="55" spans="1:6" s="60" customFormat="1" ht="29.25" customHeight="1">
      <c r="A55" s="15">
        <v>41</v>
      </c>
      <c r="B55" s="61" t="s">
        <v>229</v>
      </c>
      <c r="C55" s="48" t="s">
        <v>89</v>
      </c>
      <c r="D55" s="69">
        <f>D56+D58</f>
        <v>158096.3</v>
      </c>
      <c r="E55" s="69">
        <f>E56+E58</f>
        <v>151343</v>
      </c>
      <c r="F55" s="69">
        <f>F56+F58</f>
        <v>157991</v>
      </c>
    </row>
    <row r="56" spans="1:6" ht="43.5" customHeight="1">
      <c r="A56" s="15">
        <v>42</v>
      </c>
      <c r="B56" s="25" t="s">
        <v>228</v>
      </c>
      <c r="C56" s="27" t="s">
        <v>91</v>
      </c>
      <c r="D56" s="69">
        <f>D57</f>
        <v>7499</v>
      </c>
      <c r="E56" s="69">
        <f>E57</f>
        <v>7262</v>
      </c>
      <c r="F56" s="69">
        <f>F57</f>
        <v>7262</v>
      </c>
    </row>
    <row r="57" spans="1:6" ht="60.75" customHeight="1">
      <c r="A57" s="15">
        <v>43</v>
      </c>
      <c r="B57" s="25" t="s">
        <v>227</v>
      </c>
      <c r="C57" s="28" t="s">
        <v>220</v>
      </c>
      <c r="D57" s="69">
        <v>7499</v>
      </c>
      <c r="E57" s="69">
        <v>7262</v>
      </c>
      <c r="F57" s="69">
        <v>7262</v>
      </c>
    </row>
    <row r="58" spans="1:6" ht="45.75" customHeight="1">
      <c r="A58" s="15">
        <v>44</v>
      </c>
      <c r="B58" s="25" t="s">
        <v>226</v>
      </c>
      <c r="C58" s="27" t="s">
        <v>90</v>
      </c>
      <c r="D58" s="69">
        <f>D59</f>
        <v>150597.3</v>
      </c>
      <c r="E58" s="69">
        <f>E59</f>
        <v>144081</v>
      </c>
      <c r="F58" s="69">
        <f>F59</f>
        <v>150729</v>
      </c>
    </row>
    <row r="59" spans="1:6" ht="53.25" customHeight="1">
      <c r="A59" s="15">
        <v>45</v>
      </c>
      <c r="B59" s="25" t="s">
        <v>226</v>
      </c>
      <c r="C59" s="28" t="s">
        <v>93</v>
      </c>
      <c r="D59" s="69">
        <v>150597.3</v>
      </c>
      <c r="E59" s="69">
        <v>144081</v>
      </c>
      <c r="F59" s="69">
        <v>150729</v>
      </c>
    </row>
    <row r="60" spans="1:6" s="60" customFormat="1" ht="21.75" customHeight="1">
      <c r="A60" s="15">
        <v>46</v>
      </c>
      <c r="B60" s="61" t="s">
        <v>225</v>
      </c>
      <c r="C60" s="48" t="s">
        <v>178</v>
      </c>
      <c r="D60" s="69">
        <f aca="true" t="shared" si="2" ref="D60:F61">D61</f>
        <v>8329852</v>
      </c>
      <c r="E60" s="69">
        <f t="shared" si="2"/>
        <v>5923061</v>
      </c>
      <c r="F60" s="69">
        <f t="shared" si="2"/>
        <v>5915824</v>
      </c>
    </row>
    <row r="61" spans="1:6" ht="25.5" customHeight="1">
      <c r="A61" s="15">
        <v>47</v>
      </c>
      <c r="B61" s="25" t="s">
        <v>224</v>
      </c>
      <c r="C61" s="27" t="s">
        <v>92</v>
      </c>
      <c r="D61" s="69">
        <f t="shared" si="2"/>
        <v>8329852</v>
      </c>
      <c r="E61" s="69">
        <f t="shared" si="2"/>
        <v>5923061</v>
      </c>
      <c r="F61" s="69">
        <f t="shared" si="2"/>
        <v>5915824</v>
      </c>
    </row>
    <row r="62" spans="1:6" ht="32.25" customHeight="1">
      <c r="A62" s="15">
        <v>48</v>
      </c>
      <c r="B62" s="25" t="s">
        <v>223</v>
      </c>
      <c r="C62" s="28" t="s">
        <v>136</v>
      </c>
      <c r="D62" s="69">
        <f>D63+D64+D65+D66+D67+D68</f>
        <v>8329852</v>
      </c>
      <c r="E62" s="69">
        <f>E63+E67+E65</f>
        <v>5923061</v>
      </c>
      <c r="F62" s="80">
        <f>F63+F67+F65</f>
        <v>5915824</v>
      </c>
    </row>
    <row r="63" spans="1:6" ht="51.75" customHeight="1">
      <c r="A63" s="15">
        <v>49</v>
      </c>
      <c r="B63" s="25" t="s">
        <v>222</v>
      </c>
      <c r="C63" s="28" t="s">
        <v>94</v>
      </c>
      <c r="D63" s="69">
        <v>6582221</v>
      </c>
      <c r="E63" s="69">
        <v>5817761</v>
      </c>
      <c r="F63" s="69">
        <v>5810524</v>
      </c>
    </row>
    <row r="64" spans="1:6" ht="94.5" customHeight="1">
      <c r="A64" s="15">
        <v>50</v>
      </c>
      <c r="B64" s="73" t="s">
        <v>316</v>
      </c>
      <c r="C64" s="72" t="s">
        <v>315</v>
      </c>
      <c r="D64" s="69">
        <v>106400</v>
      </c>
      <c r="E64" s="69">
        <v>0</v>
      </c>
      <c r="F64" s="69">
        <v>0</v>
      </c>
    </row>
    <row r="65" spans="1:6" ht="51.75" customHeight="1">
      <c r="A65" s="15">
        <v>51</v>
      </c>
      <c r="B65" s="25" t="s">
        <v>258</v>
      </c>
      <c r="C65" s="28" t="s">
        <v>259</v>
      </c>
      <c r="D65" s="69">
        <v>105300</v>
      </c>
      <c r="E65" s="69">
        <v>105300</v>
      </c>
      <c r="F65" s="69">
        <v>105300</v>
      </c>
    </row>
    <row r="66" spans="1:6" ht="51.75" customHeight="1">
      <c r="A66" s="15">
        <v>52</v>
      </c>
      <c r="B66" s="25" t="s">
        <v>289</v>
      </c>
      <c r="C66" s="28" t="s">
        <v>290</v>
      </c>
      <c r="D66" s="69">
        <v>33867</v>
      </c>
      <c r="E66" s="69">
        <v>0</v>
      </c>
      <c r="F66" s="69">
        <v>0</v>
      </c>
    </row>
    <row r="67" spans="1:6" ht="51.75" customHeight="1">
      <c r="A67" s="15">
        <v>53</v>
      </c>
      <c r="B67" s="25" t="s">
        <v>291</v>
      </c>
      <c r="C67" s="28" t="s">
        <v>292</v>
      </c>
      <c r="D67" s="69">
        <v>242064</v>
      </c>
      <c r="E67" s="69">
        <v>0</v>
      </c>
      <c r="F67" s="69">
        <v>0</v>
      </c>
    </row>
    <row r="68" spans="1:6" ht="62.25" customHeight="1">
      <c r="A68" s="15">
        <v>54</v>
      </c>
      <c r="B68" s="73" t="s">
        <v>318</v>
      </c>
      <c r="C68" s="44" t="s">
        <v>317</v>
      </c>
      <c r="D68" s="74">
        <v>1260000</v>
      </c>
      <c r="E68" s="69">
        <v>0</v>
      </c>
      <c r="F68" s="69">
        <v>0</v>
      </c>
    </row>
    <row r="69" spans="1:6" ht="51.75" customHeight="1">
      <c r="A69" s="15">
        <v>55</v>
      </c>
      <c r="B69" s="73" t="s">
        <v>320</v>
      </c>
      <c r="C69" s="44" t="s">
        <v>319</v>
      </c>
      <c r="D69" s="74">
        <v>50000</v>
      </c>
      <c r="E69" s="69">
        <v>0</v>
      </c>
      <c r="F69" s="69">
        <v>0</v>
      </c>
    </row>
    <row r="70" spans="1:6" ht="51.75" customHeight="1">
      <c r="A70" s="15">
        <v>56</v>
      </c>
      <c r="B70" s="73" t="s">
        <v>322</v>
      </c>
      <c r="C70" s="44" t="s">
        <v>321</v>
      </c>
      <c r="D70" s="67">
        <f>D69</f>
        <v>50000</v>
      </c>
      <c r="E70" s="69">
        <v>0</v>
      </c>
      <c r="F70" s="69">
        <v>0</v>
      </c>
    </row>
    <row r="71" spans="1:6" ht="51.75" customHeight="1">
      <c r="A71" s="15">
        <v>57</v>
      </c>
      <c r="B71" s="73" t="s">
        <v>324</v>
      </c>
      <c r="C71" s="44" t="s">
        <v>323</v>
      </c>
      <c r="D71" s="74">
        <f>D70</f>
        <v>50000</v>
      </c>
      <c r="E71" s="69">
        <v>0</v>
      </c>
      <c r="F71" s="69">
        <v>0</v>
      </c>
    </row>
    <row r="72" spans="1:6" ht="12.75">
      <c r="A72" s="122"/>
      <c r="B72" s="122"/>
      <c r="C72" s="122"/>
      <c r="D72" s="41">
        <f>D45+D11</f>
        <v>17073407.89</v>
      </c>
      <c r="E72" s="41">
        <f>E45+E11</f>
        <v>9220516</v>
      </c>
      <c r="F72" s="41">
        <f>F45+F11</f>
        <v>9233091</v>
      </c>
    </row>
    <row r="74" spans="4:6" ht="12.75">
      <c r="D74" s="67"/>
      <c r="E74" s="67"/>
      <c r="F74" s="67"/>
    </row>
  </sheetData>
  <sheetProtection/>
  <mergeCells count="42">
    <mergeCell ref="A29:A30"/>
    <mergeCell ref="B29:B30"/>
    <mergeCell ref="E8:E9"/>
    <mergeCell ref="F14:F15"/>
    <mergeCell ref="B8:B9"/>
    <mergeCell ref="E29:E30"/>
    <mergeCell ref="D7:F7"/>
    <mergeCell ref="A72:C72"/>
    <mergeCell ref="A33:A34"/>
    <mergeCell ref="B33:B34"/>
    <mergeCell ref="C33:C34"/>
    <mergeCell ref="F33:F34"/>
    <mergeCell ref="F25:F26"/>
    <mergeCell ref="F8:F9"/>
    <mergeCell ref="A25:A26"/>
    <mergeCell ref="C14:C15"/>
    <mergeCell ref="D2:F2"/>
    <mergeCell ref="A3:F3"/>
    <mergeCell ref="A4:F4"/>
    <mergeCell ref="B25:B26"/>
    <mergeCell ref="C25:C26"/>
    <mergeCell ref="A14:A15"/>
    <mergeCell ref="A8:A9"/>
    <mergeCell ref="C8:C9"/>
    <mergeCell ref="B14:B15"/>
    <mergeCell ref="D14:D15"/>
    <mergeCell ref="A6:F6"/>
    <mergeCell ref="D8:D9"/>
    <mergeCell ref="D33:D34"/>
    <mergeCell ref="D31:D32"/>
    <mergeCell ref="E33:E34"/>
    <mergeCell ref="F29:F30"/>
    <mergeCell ref="F31:F32"/>
    <mergeCell ref="A31:A32"/>
    <mergeCell ref="E31:E32"/>
    <mergeCell ref="B31:B32"/>
    <mergeCell ref="C31:C32"/>
    <mergeCell ref="C29:C30"/>
    <mergeCell ref="D29:D30"/>
    <mergeCell ref="E14:E15"/>
    <mergeCell ref="D25:D26"/>
    <mergeCell ref="E25:E26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7.375" style="64" customWidth="1"/>
    <col min="2" max="2" width="59.375" style="64" customWidth="1"/>
    <col min="3" max="3" width="11.00390625" style="64" customWidth="1"/>
    <col min="4" max="4" width="12.375" style="64" customWidth="1"/>
    <col min="5" max="5" width="11.125" style="64" customWidth="1"/>
    <col min="6" max="6" width="11.25390625" style="64" customWidth="1"/>
  </cols>
  <sheetData>
    <row r="1" spans="1:6" ht="12.75">
      <c r="A1" s="117" t="s">
        <v>281</v>
      </c>
      <c r="B1" s="117"/>
      <c r="C1" s="117"/>
      <c r="D1" s="117"/>
      <c r="E1" s="117"/>
      <c r="F1" s="117"/>
    </row>
    <row r="2" spans="1:6" ht="12.75">
      <c r="A2" s="117" t="s">
        <v>247</v>
      </c>
      <c r="B2" s="117"/>
      <c r="C2" s="117"/>
      <c r="D2" s="117"/>
      <c r="E2" s="117"/>
      <c r="F2" s="117"/>
    </row>
    <row r="3" spans="1:6" ht="12.75">
      <c r="A3" s="117" t="s">
        <v>331</v>
      </c>
      <c r="B3" s="117"/>
      <c r="C3" s="117"/>
      <c r="D3" s="117"/>
      <c r="E3" s="117"/>
      <c r="F3" s="117"/>
    </row>
    <row r="4" ht="11.25" customHeight="1">
      <c r="A4" s="68"/>
    </row>
    <row r="5" spans="1:4" ht="15.75" customHeight="1">
      <c r="A5" s="124" t="s">
        <v>280</v>
      </c>
      <c r="B5" s="124"/>
      <c r="C5" s="124"/>
      <c r="D5" s="124"/>
    </row>
    <row r="6" spans="1:4" ht="33" customHeight="1">
      <c r="A6" s="124"/>
      <c r="B6" s="124"/>
      <c r="C6" s="124"/>
      <c r="D6" s="124"/>
    </row>
    <row r="7" spans="1:6" ht="12.75">
      <c r="A7" s="117" t="s">
        <v>47</v>
      </c>
      <c r="B7" s="117"/>
      <c r="C7" s="117"/>
      <c r="D7" s="117"/>
      <c r="E7" s="117"/>
      <c r="F7" s="117"/>
    </row>
    <row r="8" spans="1:6" ht="47.25" customHeight="1">
      <c r="A8" s="10" t="s">
        <v>49</v>
      </c>
      <c r="B8" s="15" t="s">
        <v>4</v>
      </c>
      <c r="C8" s="10" t="s">
        <v>179</v>
      </c>
      <c r="D8" s="10" t="s">
        <v>237</v>
      </c>
      <c r="E8" s="10" t="s">
        <v>286</v>
      </c>
      <c r="F8" s="10" t="s">
        <v>272</v>
      </c>
    </row>
    <row r="9" spans="1:6" ht="12.7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</row>
    <row r="10" spans="1:6" ht="15" customHeight="1">
      <c r="A10" s="10">
        <v>1</v>
      </c>
      <c r="B10" s="9" t="s">
        <v>180</v>
      </c>
      <c r="C10" s="13" t="s">
        <v>5</v>
      </c>
      <c r="D10" s="31">
        <f>D11+D12+D13+D14</f>
        <v>5806955.789999999</v>
      </c>
      <c r="E10" s="31">
        <f>E11+E12+E13+E14</f>
        <v>5738251</v>
      </c>
      <c r="F10" s="31">
        <f>F11+F12+F13+F14</f>
        <v>5753796</v>
      </c>
    </row>
    <row r="11" spans="1:6" ht="33" customHeight="1">
      <c r="A11" s="10">
        <v>2</v>
      </c>
      <c r="B11" s="9" t="s">
        <v>181</v>
      </c>
      <c r="C11" s="13" t="s">
        <v>6</v>
      </c>
      <c r="D11" s="30">
        <f>'прил 4 ведом'!G12</f>
        <v>980618</v>
      </c>
      <c r="E11" s="30">
        <f>'прил 4 ведом'!H12</f>
        <v>949592</v>
      </c>
      <c r="F11" s="30">
        <f>'прил 4 ведом'!I12</f>
        <v>949592</v>
      </c>
    </row>
    <row r="12" spans="1:6" ht="45" customHeight="1">
      <c r="A12" s="10">
        <v>3</v>
      </c>
      <c r="B12" s="9" t="s">
        <v>182</v>
      </c>
      <c r="C12" s="13" t="s">
        <v>7</v>
      </c>
      <c r="D12" s="63">
        <f>'прил 4 ведом'!G18</f>
        <v>3999814.35</v>
      </c>
      <c r="E12" s="63">
        <f>'прил 4 ведом'!H18</f>
        <v>4093174</v>
      </c>
      <c r="F12" s="63">
        <f>'прил 4 ведом'!I18</f>
        <v>4108719</v>
      </c>
    </row>
    <row r="13" spans="1:6" ht="15.75" customHeight="1">
      <c r="A13" s="10">
        <v>4</v>
      </c>
      <c r="B13" s="9" t="s">
        <v>183</v>
      </c>
      <c r="C13" s="13" t="s">
        <v>17</v>
      </c>
      <c r="D13" s="30">
        <f>'прил 4 ведом'!G28</f>
        <v>1000</v>
      </c>
      <c r="E13" s="30">
        <f>'прил 4 ведом'!H28</f>
        <v>1000</v>
      </c>
      <c r="F13" s="30">
        <f>'прил 4 ведом'!I28</f>
        <v>1000</v>
      </c>
    </row>
    <row r="14" spans="1:6" ht="15.75" customHeight="1">
      <c r="A14" s="10">
        <v>5</v>
      </c>
      <c r="B14" s="9" t="s">
        <v>189</v>
      </c>
      <c r="C14" s="13" t="s">
        <v>188</v>
      </c>
      <c r="D14" s="30">
        <f>'прил 4 ведом'!G34</f>
        <v>825523.44</v>
      </c>
      <c r="E14" s="30">
        <f>'прил 4 ведом'!H34</f>
        <v>694485</v>
      </c>
      <c r="F14" s="30">
        <f>'прил 4 ведом'!I34</f>
        <v>694485</v>
      </c>
    </row>
    <row r="15" spans="1:6" ht="15.75" customHeight="1">
      <c r="A15" s="10">
        <v>6</v>
      </c>
      <c r="B15" s="9" t="s">
        <v>190</v>
      </c>
      <c r="C15" s="13" t="s">
        <v>192</v>
      </c>
      <c r="D15" s="31">
        <f>'прил 4 ведом'!G49</f>
        <v>150597.3</v>
      </c>
      <c r="E15" s="31">
        <f>'прил 4 ведом'!H49</f>
        <v>144081</v>
      </c>
      <c r="F15" s="31">
        <f>'прил 4 ведом'!I49</f>
        <v>150729</v>
      </c>
    </row>
    <row r="16" spans="1:6" ht="15.75" customHeight="1">
      <c r="A16" s="10">
        <v>7</v>
      </c>
      <c r="B16" s="9" t="s">
        <v>191</v>
      </c>
      <c r="C16" s="13" t="s">
        <v>193</v>
      </c>
      <c r="D16" s="30">
        <f>'прил 4 ведом'!G49</f>
        <v>150597.3</v>
      </c>
      <c r="E16" s="30">
        <f>'прил 4 ведом'!H49</f>
        <v>144081</v>
      </c>
      <c r="F16" s="30">
        <f>'прил 4 ведом'!I49</f>
        <v>150729</v>
      </c>
    </row>
    <row r="17" spans="1:6" ht="15.75" customHeight="1">
      <c r="A17" s="10">
        <v>8</v>
      </c>
      <c r="B17" s="9" t="s">
        <v>194</v>
      </c>
      <c r="C17" s="13" t="s">
        <v>0</v>
      </c>
      <c r="D17" s="31">
        <f>'прил 4 ведом'!G58</f>
        <v>128182.32</v>
      </c>
      <c r="E17" s="31">
        <f>'прил 4 ведом'!H58</f>
        <v>164665</v>
      </c>
      <c r="F17" s="31">
        <f>'прил 4 ведом'!I58</f>
        <v>164040</v>
      </c>
    </row>
    <row r="18" spans="1:6" ht="15.75" customHeight="1">
      <c r="A18" s="10">
        <v>9</v>
      </c>
      <c r="B18" s="9" t="s">
        <v>236</v>
      </c>
      <c r="C18" s="13" t="s">
        <v>235</v>
      </c>
      <c r="D18" s="30">
        <f>'прил 4 ведом'!G61+'прил 4 ведом'!G64</f>
        <v>128182.32</v>
      </c>
      <c r="E18" s="30">
        <v>105300</v>
      </c>
      <c r="F18" s="30">
        <v>105300</v>
      </c>
    </row>
    <row r="19" spans="1:6" ht="19.5" customHeight="1">
      <c r="A19" s="10">
        <v>11</v>
      </c>
      <c r="B19" s="9" t="s">
        <v>74</v>
      </c>
      <c r="C19" s="13" t="s">
        <v>76</v>
      </c>
      <c r="D19" s="31">
        <f>'прил 4 ведом'!G68</f>
        <v>5333104.02</v>
      </c>
      <c r="E19" s="31">
        <f>'прил 4 ведом'!H68</f>
        <v>323000</v>
      </c>
      <c r="F19" s="31">
        <f>'прил 4 ведом'!I68</f>
        <v>331800</v>
      </c>
    </row>
    <row r="20" spans="1:6" ht="18.75" customHeight="1">
      <c r="A20" s="10">
        <v>12</v>
      </c>
      <c r="B20" s="9" t="s">
        <v>75</v>
      </c>
      <c r="C20" s="13" t="s">
        <v>77</v>
      </c>
      <c r="D20" s="63">
        <f>'прил 4 ведом'!G69</f>
        <v>5333104.02</v>
      </c>
      <c r="E20" s="63">
        <f>'прил 4 ведом'!H69</f>
        <v>323000</v>
      </c>
      <c r="F20" s="63">
        <f>'прил 4 ведом'!I69</f>
        <v>331800</v>
      </c>
    </row>
    <row r="21" spans="1:6" ht="15.75" customHeight="1">
      <c r="A21" s="10">
        <v>13</v>
      </c>
      <c r="B21" s="9" t="s">
        <v>1</v>
      </c>
      <c r="C21" s="13" t="s">
        <v>8</v>
      </c>
      <c r="D21" s="31">
        <f>'прил 4 ведом'!G84</f>
        <v>3566570.2800000003</v>
      </c>
      <c r="E21" s="31">
        <f>E22</f>
        <v>559474.1</v>
      </c>
      <c r="F21" s="31">
        <f>F22</f>
        <v>310539.45</v>
      </c>
    </row>
    <row r="22" spans="1:6" ht="15.75" customHeight="1">
      <c r="A22" s="10">
        <v>14</v>
      </c>
      <c r="B22" s="9" t="s">
        <v>2</v>
      </c>
      <c r="C22" s="13" t="s">
        <v>9</v>
      </c>
      <c r="D22" s="63">
        <f>D21</f>
        <v>3566570.2800000003</v>
      </c>
      <c r="E22" s="63">
        <f>'прил 4 ведом'!H85</f>
        <v>559474.1</v>
      </c>
      <c r="F22" s="63">
        <f>'прил 4 ведом'!I85</f>
        <v>310539.45</v>
      </c>
    </row>
    <row r="23" spans="1:6" ht="17.25" customHeight="1">
      <c r="A23" s="10">
        <v>15</v>
      </c>
      <c r="B23" s="9" t="s">
        <v>23</v>
      </c>
      <c r="C23" s="13" t="s">
        <v>10</v>
      </c>
      <c r="D23" s="31">
        <f>D24</f>
        <v>1937508</v>
      </c>
      <c r="E23" s="31">
        <f>E24</f>
        <v>1937508</v>
      </c>
      <c r="F23" s="31">
        <f>E23</f>
        <v>1937508</v>
      </c>
    </row>
    <row r="24" spans="1:6" ht="17.25" customHeight="1">
      <c r="A24" s="10">
        <v>16</v>
      </c>
      <c r="B24" s="9" t="s">
        <v>3</v>
      </c>
      <c r="C24" s="13" t="s">
        <v>11</v>
      </c>
      <c r="D24" s="63">
        <f>'прил 4 ведом'!G103</f>
        <v>1937508</v>
      </c>
      <c r="E24" s="63">
        <f>'прил 4 ведом'!H103</f>
        <v>1937508</v>
      </c>
      <c r="F24" s="63">
        <f>'прил 4 ведом'!I103</f>
        <v>1937508</v>
      </c>
    </row>
    <row r="25" spans="1:6" ht="17.25" customHeight="1">
      <c r="A25" s="10">
        <v>17</v>
      </c>
      <c r="B25" s="9" t="s">
        <v>147</v>
      </c>
      <c r="C25" s="13" t="s">
        <v>148</v>
      </c>
      <c r="D25" s="31">
        <f>D26</f>
        <v>37932</v>
      </c>
      <c r="E25" s="31">
        <f>E26</f>
        <v>0</v>
      </c>
      <c r="F25" s="31">
        <f>F26</f>
        <v>0</v>
      </c>
    </row>
    <row r="26" spans="1:6" ht="17.25" customHeight="1">
      <c r="A26" s="10">
        <v>18</v>
      </c>
      <c r="B26" s="9" t="s">
        <v>149</v>
      </c>
      <c r="C26" s="13" t="s">
        <v>150</v>
      </c>
      <c r="D26" s="30">
        <f>'прил 4 ведом'!G114</f>
        <v>37932</v>
      </c>
      <c r="E26" s="30">
        <v>0</v>
      </c>
      <c r="F26" s="30">
        <v>0</v>
      </c>
    </row>
    <row r="27" spans="1:6" ht="17.25" customHeight="1">
      <c r="A27" s="10">
        <v>19</v>
      </c>
      <c r="B27" s="9" t="s">
        <v>204</v>
      </c>
      <c r="C27" s="13" t="s">
        <v>205</v>
      </c>
      <c r="D27" s="31">
        <f>D28</f>
        <v>72332.93</v>
      </c>
      <c r="E27" s="31">
        <f>E28</f>
        <v>48000</v>
      </c>
      <c r="F27" s="31">
        <f>F28</f>
        <v>48000</v>
      </c>
    </row>
    <row r="28" spans="1:6" ht="15" customHeight="1">
      <c r="A28" s="10">
        <v>20</v>
      </c>
      <c r="B28" s="44" t="s">
        <v>206</v>
      </c>
      <c r="C28" s="13" t="s">
        <v>207</v>
      </c>
      <c r="D28" s="30">
        <v>72332.93</v>
      </c>
      <c r="E28" s="30">
        <f>'прил 4 ведом'!H125</f>
        <v>48000</v>
      </c>
      <c r="F28" s="30">
        <f>'прил 4 ведом'!I125</f>
        <v>48000</v>
      </c>
    </row>
    <row r="29" spans="1:6" ht="17.25" customHeight="1">
      <c r="A29" s="10">
        <v>21</v>
      </c>
      <c r="B29" s="9" t="s">
        <v>78</v>
      </c>
      <c r="C29" s="13" t="s">
        <v>198</v>
      </c>
      <c r="D29" s="31">
        <f>D30</f>
        <v>48620</v>
      </c>
      <c r="E29" s="31">
        <f>E30</f>
        <v>48620</v>
      </c>
      <c r="F29" s="31">
        <f>F30</f>
        <v>48620</v>
      </c>
    </row>
    <row r="30" spans="1:6" ht="17.25" customHeight="1">
      <c r="A30" s="10">
        <v>22</v>
      </c>
      <c r="B30" s="9" t="s">
        <v>79</v>
      </c>
      <c r="C30" s="13" t="s">
        <v>256</v>
      </c>
      <c r="D30" s="30">
        <v>48620</v>
      </c>
      <c r="E30" s="30">
        <v>48620</v>
      </c>
      <c r="F30" s="30">
        <v>48620</v>
      </c>
    </row>
    <row r="31" spans="1:6" ht="25.5" customHeight="1">
      <c r="A31" s="10">
        <v>23</v>
      </c>
      <c r="B31" s="44" t="s">
        <v>208</v>
      </c>
      <c r="C31" s="13" t="s">
        <v>197</v>
      </c>
      <c r="D31" s="31">
        <f>D32</f>
        <v>26404</v>
      </c>
      <c r="E31" s="31">
        <f>E32</f>
        <v>26404</v>
      </c>
      <c r="F31" s="31">
        <f>F32</f>
        <v>26404</v>
      </c>
    </row>
    <row r="32" spans="1:6" ht="17.25" customHeight="1">
      <c r="A32" s="10">
        <v>24</v>
      </c>
      <c r="B32" s="44" t="s">
        <v>196</v>
      </c>
      <c r="C32" s="13" t="s">
        <v>195</v>
      </c>
      <c r="D32" s="63">
        <f>'прил 4 ведом'!G140</f>
        <v>26404</v>
      </c>
      <c r="E32" s="63">
        <f>'прил 4 ведом'!H140</f>
        <v>26404</v>
      </c>
      <c r="F32" s="63">
        <f>'прил 4 ведом'!I140</f>
        <v>26404</v>
      </c>
    </row>
    <row r="33" spans="1:6" ht="17.25" customHeight="1">
      <c r="A33" s="10">
        <v>25</v>
      </c>
      <c r="B33" s="9" t="s">
        <v>24</v>
      </c>
      <c r="C33" s="13"/>
      <c r="D33" s="31">
        <v>0</v>
      </c>
      <c r="E33" s="31">
        <f>'прил 4 ведом'!H143</f>
        <v>230512.9</v>
      </c>
      <c r="F33" s="31">
        <f>'прил 4 ведом'!I143</f>
        <v>461654.55</v>
      </c>
    </row>
    <row r="34" spans="1:6" ht="17.25" customHeight="1">
      <c r="A34" s="105" t="s">
        <v>45</v>
      </c>
      <c r="B34" s="105"/>
      <c r="C34" s="23"/>
      <c r="D34" s="31">
        <f>D10+D15+D17+D19+D21+D23+D25+D27+D29+D31+D33</f>
        <v>17108206.64</v>
      </c>
      <c r="E34" s="31">
        <f>E10+E15+E17+E19+E21+E23+E25+E27+E29+E31+E33</f>
        <v>9220516</v>
      </c>
      <c r="F34" s="31">
        <f>F10+F15+F17+F19+F21+F23+F25+F27+F29+F31+F33</f>
        <v>9233091</v>
      </c>
    </row>
    <row r="35" ht="12.75">
      <c r="D35" s="77"/>
    </row>
    <row r="36" ht="12.75">
      <c r="D36" s="78"/>
    </row>
    <row r="52" ht="102" customHeight="1"/>
  </sheetData>
  <sheetProtection/>
  <mergeCells count="6">
    <mergeCell ref="A34:B34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zoomScale="110" zoomScaleNormal="110" zoomScalePageLayoutView="0" workbookViewId="0" topLeftCell="A1">
      <selection activeCell="A3" sqref="A3:I3"/>
    </sheetView>
  </sheetViews>
  <sheetFormatPr defaultColWidth="9.00390625" defaultRowHeight="12.75"/>
  <cols>
    <col min="1" max="1" width="4.125" style="65" customWidth="1"/>
    <col min="2" max="2" width="35.875" style="65" customWidth="1"/>
    <col min="3" max="3" width="4.75390625" style="65" customWidth="1"/>
    <col min="4" max="4" width="5.875" style="65" customWidth="1"/>
    <col min="5" max="5" width="11.75390625" style="65" customWidth="1"/>
    <col min="6" max="6" width="4.625" style="65" customWidth="1"/>
    <col min="7" max="7" width="13.00390625" style="65" customWidth="1"/>
    <col min="8" max="8" width="15.375" style="65" customWidth="1"/>
    <col min="9" max="9" width="12.875" style="65" customWidth="1"/>
    <col min="10" max="10" width="14.375" style="0" customWidth="1"/>
    <col min="12" max="13" width="9.375" style="0" bestFit="1" customWidth="1"/>
  </cols>
  <sheetData>
    <row r="1" spans="1:9" ht="12.75">
      <c r="A1" s="121" t="s">
        <v>279</v>
      </c>
      <c r="B1" s="121"/>
      <c r="C1" s="121"/>
      <c r="D1" s="121"/>
      <c r="E1" s="121"/>
      <c r="F1" s="121"/>
      <c r="G1" s="121"/>
      <c r="H1" s="121"/>
      <c r="I1" s="121"/>
    </row>
    <row r="2" spans="1:9" ht="12.75">
      <c r="A2" s="121" t="s">
        <v>242</v>
      </c>
      <c r="B2" s="121"/>
      <c r="C2" s="121"/>
      <c r="D2" s="121"/>
      <c r="E2" s="121"/>
      <c r="F2" s="121"/>
      <c r="G2" s="121"/>
      <c r="H2" s="121"/>
      <c r="I2" s="121"/>
    </row>
    <row r="3" spans="1:9" ht="12.75">
      <c r="A3" s="103" t="s">
        <v>348</v>
      </c>
      <c r="B3" s="103"/>
      <c r="C3" s="103"/>
      <c r="D3" s="103"/>
      <c r="E3" s="103"/>
      <c r="F3" s="103"/>
      <c r="G3" s="103"/>
      <c r="H3" s="103"/>
      <c r="I3" s="103"/>
    </row>
    <row r="4" spans="1:9" ht="33" customHeight="1">
      <c r="A4" s="128" t="s">
        <v>278</v>
      </c>
      <c r="B4" s="128"/>
      <c r="C4" s="128"/>
      <c r="D4" s="128"/>
      <c r="E4" s="128"/>
      <c r="F4" s="128"/>
      <c r="G4" s="128"/>
      <c r="H4" s="128"/>
      <c r="I4" s="128"/>
    </row>
    <row r="5" spans="1:9" ht="15.75" customHeight="1">
      <c r="A5" s="127" t="s">
        <v>47</v>
      </c>
      <c r="B5" s="127"/>
      <c r="C5" s="127"/>
      <c r="D5" s="127"/>
      <c r="E5" s="127"/>
      <c r="F5" s="127"/>
      <c r="G5" s="127"/>
      <c r="H5" s="127"/>
      <c r="I5" s="127"/>
    </row>
    <row r="6" spans="1:9" ht="12.75" customHeight="1">
      <c r="A6" s="125" t="s">
        <v>158</v>
      </c>
      <c r="B6" s="113" t="s">
        <v>14</v>
      </c>
      <c r="C6" s="125" t="s">
        <v>12</v>
      </c>
      <c r="D6" s="126" t="s">
        <v>179</v>
      </c>
      <c r="E6" s="125" t="s">
        <v>15</v>
      </c>
      <c r="F6" s="125" t="s">
        <v>16</v>
      </c>
      <c r="G6" s="113" t="s">
        <v>237</v>
      </c>
      <c r="H6" s="113" t="s">
        <v>238</v>
      </c>
      <c r="I6" s="113" t="s">
        <v>257</v>
      </c>
    </row>
    <row r="7" spans="1:9" ht="12.75" customHeight="1">
      <c r="A7" s="125"/>
      <c r="B7" s="113"/>
      <c r="C7" s="125"/>
      <c r="D7" s="126"/>
      <c r="E7" s="125"/>
      <c r="F7" s="125"/>
      <c r="G7" s="113"/>
      <c r="H7" s="113"/>
      <c r="I7" s="113"/>
    </row>
    <row r="8" spans="1:9" ht="33" customHeight="1">
      <c r="A8" s="125"/>
      <c r="B8" s="113"/>
      <c r="C8" s="125"/>
      <c r="D8" s="126"/>
      <c r="E8" s="125"/>
      <c r="F8" s="125"/>
      <c r="G8" s="113"/>
      <c r="H8" s="113"/>
      <c r="I8" s="113"/>
    </row>
    <row r="9" spans="1:9" ht="12.75">
      <c r="A9" s="81"/>
      <c r="B9" s="81">
        <v>1</v>
      </c>
      <c r="C9" s="81">
        <v>2</v>
      </c>
      <c r="D9" s="81">
        <v>3</v>
      </c>
      <c r="E9" s="81">
        <v>4</v>
      </c>
      <c r="F9" s="81">
        <v>5</v>
      </c>
      <c r="G9" s="81">
        <v>6</v>
      </c>
      <c r="H9" s="81">
        <v>7</v>
      </c>
      <c r="I9" s="81">
        <v>8</v>
      </c>
    </row>
    <row r="10" spans="1:11" ht="31.5" customHeight="1">
      <c r="A10" s="81">
        <v>1</v>
      </c>
      <c r="B10" s="86" t="s">
        <v>28</v>
      </c>
      <c r="C10" s="81">
        <v>805</v>
      </c>
      <c r="D10" s="81"/>
      <c r="E10" s="81"/>
      <c r="F10" s="81"/>
      <c r="G10" s="33">
        <f>G11+G49+G58+G68+G84+G103+G114+G121+G128+G136</f>
        <v>17108206.64</v>
      </c>
      <c r="H10" s="33">
        <f>H11+H49+H58+H68+H84+H103+H125+H129+H140+H143</f>
        <v>9220516</v>
      </c>
      <c r="I10" s="33">
        <f>I11+I49+I58+I68+I84+I103+I125+I129+I140+I143</f>
        <v>9233091</v>
      </c>
      <c r="K10" s="76"/>
    </row>
    <row r="11" spans="1:13" ht="27" customHeight="1">
      <c r="A11" s="81">
        <v>2</v>
      </c>
      <c r="B11" s="87" t="s">
        <v>180</v>
      </c>
      <c r="C11" s="81">
        <v>805</v>
      </c>
      <c r="D11" s="34" t="s">
        <v>5</v>
      </c>
      <c r="E11" s="81"/>
      <c r="F11" s="81"/>
      <c r="G11" s="32">
        <f>G12+G18+G28+G34</f>
        <v>5806955.789999999</v>
      </c>
      <c r="H11" s="32">
        <f>H12+H18+H28+H34</f>
        <v>5738251</v>
      </c>
      <c r="I11" s="32">
        <f>I12+I18+I28+I34</f>
        <v>5753796</v>
      </c>
      <c r="L11" s="76"/>
      <c r="M11" s="76"/>
    </row>
    <row r="12" spans="1:9" ht="48.75" customHeight="1">
      <c r="A12" s="81">
        <v>3</v>
      </c>
      <c r="B12" s="82" t="s">
        <v>13</v>
      </c>
      <c r="C12" s="81">
        <v>805</v>
      </c>
      <c r="D12" s="34" t="s">
        <v>6</v>
      </c>
      <c r="E12" s="81"/>
      <c r="F12" s="81"/>
      <c r="G12" s="32">
        <f aca="true" t="shared" si="0" ref="G12:I13">G13</f>
        <v>980618</v>
      </c>
      <c r="H12" s="32">
        <f t="shared" si="0"/>
        <v>949592</v>
      </c>
      <c r="I12" s="32">
        <f t="shared" si="0"/>
        <v>949592</v>
      </c>
    </row>
    <row r="13" spans="1:9" ht="54" customHeight="1">
      <c r="A13" s="81">
        <v>4</v>
      </c>
      <c r="B13" s="82" t="s">
        <v>51</v>
      </c>
      <c r="C13" s="81">
        <v>805</v>
      </c>
      <c r="D13" s="34" t="s">
        <v>6</v>
      </c>
      <c r="E13" s="35">
        <v>9100000000</v>
      </c>
      <c r="F13" s="81"/>
      <c r="G13" s="32">
        <f t="shared" si="0"/>
        <v>980618</v>
      </c>
      <c r="H13" s="32">
        <f t="shared" si="0"/>
        <v>949592</v>
      </c>
      <c r="I13" s="32">
        <f t="shared" si="0"/>
        <v>949592</v>
      </c>
    </row>
    <row r="14" spans="1:9" ht="17.25" customHeight="1">
      <c r="A14" s="81">
        <v>5</v>
      </c>
      <c r="B14" s="82" t="s">
        <v>52</v>
      </c>
      <c r="C14" s="81">
        <v>805</v>
      </c>
      <c r="D14" s="34" t="s">
        <v>6</v>
      </c>
      <c r="E14" s="35">
        <v>9110000000</v>
      </c>
      <c r="F14" s="81"/>
      <c r="G14" s="32">
        <f>G17</f>
        <v>980618</v>
      </c>
      <c r="H14" s="32">
        <f>H17</f>
        <v>949592</v>
      </c>
      <c r="I14" s="32">
        <f>I17</f>
        <v>949592</v>
      </c>
    </row>
    <row r="15" spans="1:9" ht="90" customHeight="1">
      <c r="A15" s="81">
        <v>6</v>
      </c>
      <c r="B15" s="82" t="s">
        <v>53</v>
      </c>
      <c r="C15" s="81">
        <v>805</v>
      </c>
      <c r="D15" s="34" t="s">
        <v>6</v>
      </c>
      <c r="E15" s="35">
        <v>9110080210</v>
      </c>
      <c r="F15" s="81"/>
      <c r="G15" s="32">
        <f aca="true" t="shared" si="1" ref="G15:I16">G16</f>
        <v>980618</v>
      </c>
      <c r="H15" s="32">
        <f t="shared" si="1"/>
        <v>949592</v>
      </c>
      <c r="I15" s="32">
        <f t="shared" si="1"/>
        <v>949592</v>
      </c>
    </row>
    <row r="16" spans="1:9" ht="85.5" customHeight="1">
      <c r="A16" s="81">
        <v>7</v>
      </c>
      <c r="B16" s="82" t="s">
        <v>248</v>
      </c>
      <c r="C16" s="81">
        <v>805</v>
      </c>
      <c r="D16" s="34" t="s">
        <v>6</v>
      </c>
      <c r="E16" s="35">
        <v>9110080210</v>
      </c>
      <c r="F16" s="81">
        <v>100</v>
      </c>
      <c r="G16" s="32">
        <f>G17</f>
        <v>980618</v>
      </c>
      <c r="H16" s="32">
        <f t="shared" si="1"/>
        <v>949592</v>
      </c>
      <c r="I16" s="32">
        <f t="shared" si="1"/>
        <v>949592</v>
      </c>
    </row>
    <row r="17" spans="1:9" ht="30" customHeight="1">
      <c r="A17" s="81">
        <v>8</v>
      </c>
      <c r="B17" s="82" t="s">
        <v>54</v>
      </c>
      <c r="C17" s="81">
        <v>805</v>
      </c>
      <c r="D17" s="34" t="s">
        <v>6</v>
      </c>
      <c r="E17" s="35">
        <v>9110080210</v>
      </c>
      <c r="F17" s="81">
        <v>120</v>
      </c>
      <c r="G17" s="32">
        <v>980618</v>
      </c>
      <c r="H17" s="32">
        <v>949592</v>
      </c>
      <c r="I17" s="32">
        <f>H17</f>
        <v>949592</v>
      </c>
    </row>
    <row r="18" spans="1:9" ht="81" customHeight="1">
      <c r="A18" s="81">
        <v>9</v>
      </c>
      <c r="B18" s="82" t="s">
        <v>182</v>
      </c>
      <c r="C18" s="81">
        <v>805</v>
      </c>
      <c r="D18" s="34" t="s">
        <v>7</v>
      </c>
      <c r="E18" s="35"/>
      <c r="F18" s="81"/>
      <c r="G18" s="32">
        <f>G22+G24+G26</f>
        <v>3999814.35</v>
      </c>
      <c r="H18" s="32">
        <f>H19</f>
        <v>4093174</v>
      </c>
      <c r="I18" s="32">
        <f>I19</f>
        <v>4108719</v>
      </c>
    </row>
    <row r="19" spans="1:9" ht="33" customHeight="1">
      <c r="A19" s="81">
        <v>10</v>
      </c>
      <c r="B19" s="82" t="s">
        <v>55</v>
      </c>
      <c r="C19" s="81">
        <v>805</v>
      </c>
      <c r="D19" s="34" t="s">
        <v>7</v>
      </c>
      <c r="E19" s="35">
        <v>8100000000</v>
      </c>
      <c r="F19" s="81"/>
      <c r="G19" s="32">
        <f>G20</f>
        <v>3999814.35</v>
      </c>
      <c r="H19" s="32">
        <f aca="true" t="shared" si="2" ref="G19:I20">H20</f>
        <v>4093174</v>
      </c>
      <c r="I19" s="32">
        <f t="shared" si="2"/>
        <v>4108719</v>
      </c>
    </row>
    <row r="20" spans="1:9" ht="31.5" customHeight="1">
      <c r="A20" s="81">
        <v>11</v>
      </c>
      <c r="B20" s="82" t="s">
        <v>59</v>
      </c>
      <c r="C20" s="81">
        <v>805</v>
      </c>
      <c r="D20" s="34" t="s">
        <v>7</v>
      </c>
      <c r="E20" s="35">
        <v>8110000000</v>
      </c>
      <c r="F20" s="81"/>
      <c r="G20" s="32">
        <f t="shared" si="2"/>
        <v>3999814.35</v>
      </c>
      <c r="H20" s="32">
        <f t="shared" si="2"/>
        <v>4093174</v>
      </c>
      <c r="I20" s="32">
        <f t="shared" si="2"/>
        <v>4108719</v>
      </c>
    </row>
    <row r="21" spans="1:9" ht="85.5" customHeight="1">
      <c r="A21" s="81">
        <v>12</v>
      </c>
      <c r="B21" s="82" t="s">
        <v>56</v>
      </c>
      <c r="C21" s="81">
        <v>805</v>
      </c>
      <c r="D21" s="34" t="s">
        <v>7</v>
      </c>
      <c r="E21" s="35">
        <v>8110080210</v>
      </c>
      <c r="F21" s="81"/>
      <c r="G21" s="32">
        <f>G22+G24+G26</f>
        <v>3999814.35</v>
      </c>
      <c r="H21" s="32">
        <f>H22+H24+H26</f>
        <v>4093174</v>
      </c>
      <c r="I21" s="32">
        <f>I22+I24+I26</f>
        <v>4108719</v>
      </c>
    </row>
    <row r="22" spans="1:9" ht="99" customHeight="1">
      <c r="A22" s="81">
        <v>13</v>
      </c>
      <c r="B22" s="82" t="s">
        <v>248</v>
      </c>
      <c r="C22" s="81">
        <v>805</v>
      </c>
      <c r="D22" s="34" t="s">
        <v>7</v>
      </c>
      <c r="E22" s="35">
        <v>8110080210</v>
      </c>
      <c r="F22" s="81">
        <v>100</v>
      </c>
      <c r="G22" s="32">
        <f>G23</f>
        <v>3368225</v>
      </c>
      <c r="H22" s="32">
        <f>H23</f>
        <v>3702821</v>
      </c>
      <c r="I22" s="32">
        <f>I23</f>
        <v>3702821</v>
      </c>
    </row>
    <row r="23" spans="1:9" ht="27" customHeight="1">
      <c r="A23" s="81">
        <v>14</v>
      </c>
      <c r="B23" s="82" t="s">
        <v>54</v>
      </c>
      <c r="C23" s="81">
        <v>805</v>
      </c>
      <c r="D23" s="34" t="s">
        <v>7</v>
      </c>
      <c r="E23" s="35">
        <v>8110080210</v>
      </c>
      <c r="F23" s="81">
        <v>120</v>
      </c>
      <c r="G23" s="32">
        <v>3368225</v>
      </c>
      <c r="H23" s="32">
        <v>3702821</v>
      </c>
      <c r="I23" s="32">
        <v>3702821</v>
      </c>
    </row>
    <row r="24" spans="1:9" ht="28.5" customHeight="1">
      <c r="A24" s="81">
        <v>15</v>
      </c>
      <c r="B24" s="82" t="s">
        <v>70</v>
      </c>
      <c r="C24" s="81">
        <v>805</v>
      </c>
      <c r="D24" s="34" t="s">
        <v>7</v>
      </c>
      <c r="E24" s="35">
        <v>8110080210</v>
      </c>
      <c r="F24" s="81">
        <v>200</v>
      </c>
      <c r="G24" s="32">
        <f>G25</f>
        <v>520289.35</v>
      </c>
      <c r="H24" s="32">
        <f>H25</f>
        <v>388853</v>
      </c>
      <c r="I24" s="32">
        <f>I25</f>
        <v>404398</v>
      </c>
    </row>
    <row r="25" spans="1:9" ht="40.5" customHeight="1">
      <c r="A25" s="81">
        <v>16</v>
      </c>
      <c r="B25" s="82" t="s">
        <v>72</v>
      </c>
      <c r="C25" s="81">
        <v>805</v>
      </c>
      <c r="D25" s="34" t="s">
        <v>7</v>
      </c>
      <c r="E25" s="35">
        <v>8110080210</v>
      </c>
      <c r="F25" s="81">
        <v>240</v>
      </c>
      <c r="G25" s="32">
        <v>520289.35</v>
      </c>
      <c r="H25" s="33">
        <v>388853</v>
      </c>
      <c r="I25" s="32">
        <v>404398</v>
      </c>
    </row>
    <row r="26" spans="1:9" ht="18" customHeight="1">
      <c r="A26" s="81">
        <v>17</v>
      </c>
      <c r="B26" s="82" t="s">
        <v>57</v>
      </c>
      <c r="C26" s="81">
        <v>805</v>
      </c>
      <c r="D26" s="34" t="s">
        <v>7</v>
      </c>
      <c r="E26" s="35">
        <v>8110080210</v>
      </c>
      <c r="F26" s="81">
        <v>800</v>
      </c>
      <c r="G26" s="32">
        <f>G27</f>
        <v>111300</v>
      </c>
      <c r="H26" s="32">
        <f>H27</f>
        <v>1500</v>
      </c>
      <c r="I26" s="32">
        <v>1500</v>
      </c>
    </row>
    <row r="27" spans="1:9" ht="15.75" customHeight="1">
      <c r="A27" s="81">
        <v>18</v>
      </c>
      <c r="B27" s="82" t="s">
        <v>118</v>
      </c>
      <c r="C27" s="81">
        <v>805</v>
      </c>
      <c r="D27" s="34" t="s">
        <v>7</v>
      </c>
      <c r="E27" s="35">
        <v>8110080210</v>
      </c>
      <c r="F27" s="81">
        <v>850</v>
      </c>
      <c r="G27" s="32">
        <v>111300</v>
      </c>
      <c r="H27" s="32">
        <v>1500</v>
      </c>
      <c r="I27" s="32">
        <v>1500</v>
      </c>
    </row>
    <row r="28" spans="1:9" ht="15" customHeight="1">
      <c r="A28" s="101">
        <v>19</v>
      </c>
      <c r="B28" s="87" t="s">
        <v>183</v>
      </c>
      <c r="C28" s="101">
        <v>805</v>
      </c>
      <c r="D28" s="34" t="s">
        <v>17</v>
      </c>
      <c r="E28" s="35"/>
      <c r="F28" s="135"/>
      <c r="G28" s="32">
        <f aca="true" t="shared" si="3" ref="G28:I29">G29</f>
        <v>1000</v>
      </c>
      <c r="H28" s="32">
        <f t="shared" si="3"/>
        <v>1000</v>
      </c>
      <c r="I28" s="32">
        <f t="shared" si="3"/>
        <v>1000</v>
      </c>
    </row>
    <row r="29" spans="1:9" ht="29.25" customHeight="1">
      <c r="A29" s="101">
        <v>20</v>
      </c>
      <c r="B29" s="102" t="s">
        <v>55</v>
      </c>
      <c r="C29" s="101">
        <v>805</v>
      </c>
      <c r="D29" s="34" t="s">
        <v>17</v>
      </c>
      <c r="E29" s="35">
        <v>8100000000</v>
      </c>
      <c r="F29" s="101"/>
      <c r="G29" s="32">
        <f t="shared" si="3"/>
        <v>1000</v>
      </c>
      <c r="H29" s="32">
        <f t="shared" si="3"/>
        <v>1000</v>
      </c>
      <c r="I29" s="32">
        <f t="shared" si="3"/>
        <v>1000</v>
      </c>
    </row>
    <row r="30" spans="1:9" ht="30" customHeight="1">
      <c r="A30" s="101">
        <v>21</v>
      </c>
      <c r="B30" s="102" t="s">
        <v>59</v>
      </c>
      <c r="C30" s="101">
        <v>805</v>
      </c>
      <c r="D30" s="34" t="s">
        <v>17</v>
      </c>
      <c r="E30" s="35">
        <v>8110000000</v>
      </c>
      <c r="F30" s="101"/>
      <c r="G30" s="32">
        <f>G32</f>
        <v>1000</v>
      </c>
      <c r="H30" s="32">
        <f>H32</f>
        <v>1000</v>
      </c>
      <c r="I30" s="32">
        <f>I32</f>
        <v>1000</v>
      </c>
    </row>
    <row r="31" spans="1:9" ht="54" customHeight="1">
      <c r="A31" s="101">
        <v>22</v>
      </c>
      <c r="B31" s="102" t="s">
        <v>29</v>
      </c>
      <c r="C31" s="101">
        <v>805</v>
      </c>
      <c r="D31" s="34" t="s">
        <v>17</v>
      </c>
      <c r="E31" s="35">
        <v>8110080050</v>
      </c>
      <c r="F31" s="101"/>
      <c r="G31" s="32">
        <f aca="true" t="shared" si="4" ref="G31:I32">G32</f>
        <v>1000</v>
      </c>
      <c r="H31" s="32">
        <f>H32</f>
        <v>1000</v>
      </c>
      <c r="I31" s="32">
        <f t="shared" si="4"/>
        <v>1000</v>
      </c>
    </row>
    <row r="32" spans="1:9" ht="15.75" customHeight="1">
      <c r="A32" s="101">
        <v>23</v>
      </c>
      <c r="B32" s="102" t="s">
        <v>57</v>
      </c>
      <c r="C32" s="101">
        <v>805</v>
      </c>
      <c r="D32" s="34" t="s">
        <v>17</v>
      </c>
      <c r="E32" s="35">
        <v>8110080050</v>
      </c>
      <c r="F32" s="34" t="s">
        <v>58</v>
      </c>
      <c r="G32" s="32">
        <f t="shared" si="4"/>
        <v>1000</v>
      </c>
      <c r="H32" s="32">
        <f t="shared" si="4"/>
        <v>1000</v>
      </c>
      <c r="I32" s="32">
        <f t="shared" si="4"/>
        <v>1000</v>
      </c>
    </row>
    <row r="33" spans="1:9" ht="15.75" customHeight="1">
      <c r="A33" s="101">
        <v>24</v>
      </c>
      <c r="B33" s="102" t="s">
        <v>116</v>
      </c>
      <c r="C33" s="101">
        <v>805</v>
      </c>
      <c r="D33" s="34" t="s">
        <v>17</v>
      </c>
      <c r="E33" s="35">
        <v>8110080050</v>
      </c>
      <c r="F33" s="34" t="s">
        <v>115</v>
      </c>
      <c r="G33" s="32">
        <v>1000</v>
      </c>
      <c r="H33" s="32">
        <v>1000</v>
      </c>
      <c r="I33" s="32">
        <v>1000</v>
      </c>
    </row>
    <row r="34" spans="1:9" ht="29.25" customHeight="1">
      <c r="A34" s="81">
        <v>25</v>
      </c>
      <c r="B34" s="87" t="s">
        <v>189</v>
      </c>
      <c r="C34" s="81">
        <v>805</v>
      </c>
      <c r="D34" s="34" t="s">
        <v>188</v>
      </c>
      <c r="E34" s="35"/>
      <c r="F34" s="34"/>
      <c r="G34" s="32">
        <f>G37+G38+G43+G46</f>
        <v>825523.44</v>
      </c>
      <c r="H34" s="32">
        <f>H37+H42+H45+H48</f>
        <v>694485</v>
      </c>
      <c r="I34" s="32">
        <f>I37+I42+I45+I48</f>
        <v>694485</v>
      </c>
    </row>
    <row r="35" spans="1:9" ht="90" customHeight="1">
      <c r="A35" s="81">
        <v>26</v>
      </c>
      <c r="B35" s="82" t="s">
        <v>60</v>
      </c>
      <c r="C35" s="81">
        <v>805</v>
      </c>
      <c r="D35" s="34" t="s">
        <v>188</v>
      </c>
      <c r="E35" s="35">
        <v>8110075140</v>
      </c>
      <c r="F35" s="34"/>
      <c r="G35" s="32">
        <f aca="true" t="shared" si="5" ref="G35:I36">G36</f>
        <v>7499</v>
      </c>
      <c r="H35" s="32">
        <f t="shared" si="5"/>
        <v>7262</v>
      </c>
      <c r="I35" s="32">
        <f t="shared" si="5"/>
        <v>7262</v>
      </c>
    </row>
    <row r="36" spans="1:9" ht="27" customHeight="1">
      <c r="A36" s="81">
        <v>27</v>
      </c>
      <c r="B36" s="82" t="s">
        <v>70</v>
      </c>
      <c r="C36" s="81">
        <v>805</v>
      </c>
      <c r="D36" s="34" t="s">
        <v>188</v>
      </c>
      <c r="E36" s="35">
        <v>8110075140</v>
      </c>
      <c r="F36" s="34" t="s">
        <v>71</v>
      </c>
      <c r="G36" s="32">
        <f t="shared" si="5"/>
        <v>7499</v>
      </c>
      <c r="H36" s="32">
        <f t="shared" si="5"/>
        <v>7262</v>
      </c>
      <c r="I36" s="32">
        <f t="shared" si="5"/>
        <v>7262</v>
      </c>
    </row>
    <row r="37" spans="1:9" ht="39" customHeight="1">
      <c r="A37" s="81">
        <v>28</v>
      </c>
      <c r="B37" s="82" t="s">
        <v>72</v>
      </c>
      <c r="C37" s="81">
        <v>805</v>
      </c>
      <c r="D37" s="34" t="s">
        <v>188</v>
      </c>
      <c r="E37" s="35">
        <v>8110075140</v>
      </c>
      <c r="F37" s="34" t="s">
        <v>73</v>
      </c>
      <c r="G37" s="32">
        <v>7499</v>
      </c>
      <c r="H37" s="32">
        <v>7262</v>
      </c>
      <c r="I37" s="32">
        <v>7262</v>
      </c>
    </row>
    <row r="38" spans="1:9" ht="64.5" customHeight="1">
      <c r="A38" s="81">
        <v>29</v>
      </c>
      <c r="B38" s="82" t="s">
        <v>151</v>
      </c>
      <c r="C38" s="81">
        <v>805</v>
      </c>
      <c r="D38" s="34" t="s">
        <v>188</v>
      </c>
      <c r="E38" s="35">
        <v>100000000</v>
      </c>
      <c r="F38" s="81"/>
      <c r="G38" s="32">
        <f aca="true" t="shared" si="6" ref="G38:I39">G39</f>
        <v>629187</v>
      </c>
      <c r="H38" s="32">
        <f t="shared" si="6"/>
        <v>658287</v>
      </c>
      <c r="I38" s="32">
        <f t="shared" si="6"/>
        <v>658287</v>
      </c>
    </row>
    <row r="39" spans="1:9" ht="27.75" customHeight="1">
      <c r="A39" s="81">
        <v>30</v>
      </c>
      <c r="B39" s="82" t="s">
        <v>249</v>
      </c>
      <c r="C39" s="81">
        <v>805</v>
      </c>
      <c r="D39" s="34" t="s">
        <v>188</v>
      </c>
      <c r="E39" s="35">
        <v>110000000</v>
      </c>
      <c r="F39" s="81"/>
      <c r="G39" s="32">
        <f t="shared" si="6"/>
        <v>629187</v>
      </c>
      <c r="H39" s="32">
        <f t="shared" si="6"/>
        <v>658287</v>
      </c>
      <c r="I39" s="32">
        <f t="shared" si="6"/>
        <v>658287</v>
      </c>
    </row>
    <row r="40" spans="1:9" ht="95.25" customHeight="1">
      <c r="A40" s="81">
        <v>31</v>
      </c>
      <c r="B40" s="82" t="s">
        <v>140</v>
      </c>
      <c r="C40" s="81">
        <v>805</v>
      </c>
      <c r="D40" s="34" t="s">
        <v>188</v>
      </c>
      <c r="E40" s="35">
        <v>110081010</v>
      </c>
      <c r="F40" s="81"/>
      <c r="G40" s="32">
        <f>G41</f>
        <v>629187</v>
      </c>
      <c r="H40" s="32">
        <f>H41</f>
        <v>658287</v>
      </c>
      <c r="I40" s="32">
        <f aca="true" t="shared" si="7" ref="G40:I41">I41</f>
        <v>658287</v>
      </c>
    </row>
    <row r="41" spans="1:9" ht="93" customHeight="1">
      <c r="A41" s="81">
        <v>32</v>
      </c>
      <c r="B41" s="82" t="s">
        <v>248</v>
      </c>
      <c r="C41" s="81">
        <v>805</v>
      </c>
      <c r="D41" s="34" t="s">
        <v>188</v>
      </c>
      <c r="E41" s="35">
        <v>110081010</v>
      </c>
      <c r="F41" s="81">
        <v>100</v>
      </c>
      <c r="G41" s="32">
        <f t="shared" si="7"/>
        <v>629187</v>
      </c>
      <c r="H41" s="32">
        <f t="shared" si="7"/>
        <v>658287</v>
      </c>
      <c r="I41" s="32">
        <f t="shared" si="7"/>
        <v>658287</v>
      </c>
    </row>
    <row r="42" spans="1:9" ht="27" customHeight="1">
      <c r="A42" s="81">
        <v>33</v>
      </c>
      <c r="B42" s="82" t="s">
        <v>54</v>
      </c>
      <c r="C42" s="81">
        <v>805</v>
      </c>
      <c r="D42" s="34" t="s">
        <v>188</v>
      </c>
      <c r="E42" s="35">
        <v>110081010</v>
      </c>
      <c r="F42" s="81">
        <v>120</v>
      </c>
      <c r="G42" s="32">
        <v>629187</v>
      </c>
      <c r="H42" s="32">
        <v>658287</v>
      </c>
      <c r="I42" s="32">
        <v>658287</v>
      </c>
    </row>
    <row r="43" spans="1:9" ht="108" customHeight="1">
      <c r="A43" s="81">
        <v>34</v>
      </c>
      <c r="B43" s="82" t="s">
        <v>141</v>
      </c>
      <c r="C43" s="81">
        <v>805</v>
      </c>
      <c r="D43" s="34" t="s">
        <v>188</v>
      </c>
      <c r="E43" s="35">
        <v>110081060</v>
      </c>
      <c r="F43" s="81"/>
      <c r="G43" s="32">
        <f>G44</f>
        <v>29837.44</v>
      </c>
      <c r="H43" s="32">
        <f>H44</f>
        <v>28936</v>
      </c>
      <c r="I43" s="32">
        <f>H43</f>
        <v>28936</v>
      </c>
    </row>
    <row r="44" spans="1:9" ht="88.5" customHeight="1">
      <c r="A44" s="81">
        <v>35</v>
      </c>
      <c r="B44" s="82" t="s">
        <v>248</v>
      </c>
      <c r="C44" s="81">
        <v>805</v>
      </c>
      <c r="D44" s="34" t="s">
        <v>188</v>
      </c>
      <c r="E44" s="35">
        <v>110081060</v>
      </c>
      <c r="F44" s="81">
        <v>100</v>
      </c>
      <c r="G44" s="32">
        <f>G45</f>
        <v>29837.44</v>
      </c>
      <c r="H44" s="32">
        <f>H45</f>
        <v>28936</v>
      </c>
      <c r="I44" s="32">
        <f>H44</f>
        <v>28936</v>
      </c>
    </row>
    <row r="45" spans="1:9" ht="40.5" customHeight="1">
      <c r="A45" s="81">
        <v>36</v>
      </c>
      <c r="B45" s="82" t="s">
        <v>54</v>
      </c>
      <c r="C45" s="81">
        <v>805</v>
      </c>
      <c r="D45" s="34" t="s">
        <v>188</v>
      </c>
      <c r="E45" s="35">
        <v>110081060</v>
      </c>
      <c r="F45" s="81">
        <v>120</v>
      </c>
      <c r="G45" s="32">
        <v>29837.44</v>
      </c>
      <c r="H45" s="32">
        <v>28936</v>
      </c>
      <c r="I45" s="32">
        <f>H45</f>
        <v>28936</v>
      </c>
    </row>
    <row r="46" spans="1:9" ht="60.75" customHeight="1">
      <c r="A46" s="98"/>
      <c r="B46" s="100" t="s">
        <v>339</v>
      </c>
      <c r="C46" s="98">
        <v>805</v>
      </c>
      <c r="D46" s="34" t="s">
        <v>188</v>
      </c>
      <c r="E46" s="35">
        <v>8110080850</v>
      </c>
      <c r="F46" s="98"/>
      <c r="G46" s="32">
        <v>159000</v>
      </c>
      <c r="H46" s="32">
        <v>0</v>
      </c>
      <c r="I46" s="32">
        <v>0</v>
      </c>
    </row>
    <row r="47" spans="1:9" ht="40.5" customHeight="1">
      <c r="A47" s="98"/>
      <c r="B47" s="99" t="s">
        <v>70</v>
      </c>
      <c r="C47" s="98">
        <v>805</v>
      </c>
      <c r="D47" s="34" t="s">
        <v>188</v>
      </c>
      <c r="E47" s="35">
        <v>8110080850</v>
      </c>
      <c r="F47" s="98">
        <v>200</v>
      </c>
      <c r="G47" s="32">
        <v>159000</v>
      </c>
      <c r="H47" s="32">
        <v>0</v>
      </c>
      <c r="I47" s="32">
        <v>0</v>
      </c>
    </row>
    <row r="48" spans="1:9" ht="40.5" customHeight="1">
      <c r="A48" s="98"/>
      <c r="B48" s="99" t="s">
        <v>72</v>
      </c>
      <c r="C48" s="98">
        <v>805</v>
      </c>
      <c r="D48" s="34" t="s">
        <v>188</v>
      </c>
      <c r="E48" s="35">
        <v>8110080850</v>
      </c>
      <c r="F48" s="98">
        <v>240</v>
      </c>
      <c r="G48" s="32">
        <v>159000</v>
      </c>
      <c r="H48" s="32">
        <v>0</v>
      </c>
      <c r="I48" s="32">
        <v>0</v>
      </c>
    </row>
    <row r="49" spans="1:9" ht="15.75" customHeight="1">
      <c r="A49" s="81">
        <v>37</v>
      </c>
      <c r="B49" s="87" t="s">
        <v>190</v>
      </c>
      <c r="C49" s="81">
        <v>805</v>
      </c>
      <c r="D49" s="34" t="s">
        <v>192</v>
      </c>
      <c r="E49" s="35"/>
      <c r="F49" s="34"/>
      <c r="G49" s="32">
        <f>G50</f>
        <v>150597.3</v>
      </c>
      <c r="H49" s="32">
        <f aca="true" t="shared" si="8" ref="G49:I52">H50</f>
        <v>144081</v>
      </c>
      <c r="I49" s="32">
        <f t="shared" si="8"/>
        <v>150729</v>
      </c>
    </row>
    <row r="50" spans="1:9" ht="38.25" customHeight="1">
      <c r="A50" s="81">
        <v>38</v>
      </c>
      <c r="B50" s="87" t="s">
        <v>191</v>
      </c>
      <c r="C50" s="81">
        <v>805</v>
      </c>
      <c r="D50" s="34" t="s">
        <v>193</v>
      </c>
      <c r="E50" s="35"/>
      <c r="F50" s="34"/>
      <c r="G50" s="32">
        <f t="shared" si="8"/>
        <v>150597.3</v>
      </c>
      <c r="H50" s="32">
        <f t="shared" si="8"/>
        <v>144081</v>
      </c>
      <c r="I50" s="32">
        <f t="shared" si="8"/>
        <v>150729</v>
      </c>
    </row>
    <row r="51" spans="1:9" ht="28.5" customHeight="1">
      <c r="A51" s="81">
        <v>39</v>
      </c>
      <c r="B51" s="82" t="s">
        <v>55</v>
      </c>
      <c r="C51" s="81">
        <v>805</v>
      </c>
      <c r="D51" s="34" t="s">
        <v>193</v>
      </c>
      <c r="E51" s="35">
        <v>8100000000</v>
      </c>
      <c r="F51" s="34"/>
      <c r="G51" s="32">
        <f t="shared" si="8"/>
        <v>150597.3</v>
      </c>
      <c r="H51" s="32">
        <f t="shared" si="8"/>
        <v>144081</v>
      </c>
      <c r="I51" s="32">
        <f t="shared" si="8"/>
        <v>150729</v>
      </c>
    </row>
    <row r="52" spans="1:9" ht="31.5" customHeight="1">
      <c r="A52" s="81">
        <v>40</v>
      </c>
      <c r="B52" s="82" t="s">
        <v>59</v>
      </c>
      <c r="C52" s="81">
        <v>805</v>
      </c>
      <c r="D52" s="34" t="s">
        <v>193</v>
      </c>
      <c r="E52" s="35">
        <v>8110000000</v>
      </c>
      <c r="F52" s="34"/>
      <c r="G52" s="32">
        <f>G53</f>
        <v>150597.3</v>
      </c>
      <c r="H52" s="32">
        <f>H53</f>
        <v>144081</v>
      </c>
      <c r="I52" s="32">
        <f t="shared" si="8"/>
        <v>150729</v>
      </c>
    </row>
    <row r="53" spans="1:9" ht="78" customHeight="1">
      <c r="A53" s="81">
        <v>41</v>
      </c>
      <c r="B53" s="82" t="s">
        <v>31</v>
      </c>
      <c r="C53" s="81">
        <v>805</v>
      </c>
      <c r="D53" s="34" t="s">
        <v>193</v>
      </c>
      <c r="E53" s="35">
        <v>8110051180</v>
      </c>
      <c r="F53" s="34"/>
      <c r="G53" s="32">
        <f>G54+G56</f>
        <v>150597.3</v>
      </c>
      <c r="H53" s="32">
        <f>H54+H56</f>
        <v>144081</v>
      </c>
      <c r="I53" s="32">
        <f>I54+I56</f>
        <v>150729</v>
      </c>
    </row>
    <row r="54" spans="1:9" ht="80.25" customHeight="1">
      <c r="A54" s="81">
        <v>42</v>
      </c>
      <c r="B54" s="82" t="s">
        <v>248</v>
      </c>
      <c r="C54" s="81">
        <v>805</v>
      </c>
      <c r="D54" s="34" t="s">
        <v>193</v>
      </c>
      <c r="E54" s="35">
        <v>8110051180</v>
      </c>
      <c r="F54" s="34" t="s">
        <v>117</v>
      </c>
      <c r="G54" s="32">
        <f>G55</f>
        <v>146995.3</v>
      </c>
      <c r="H54" s="32">
        <f>H55</f>
        <v>136166</v>
      </c>
      <c r="I54" s="32">
        <f>I55</f>
        <v>136166</v>
      </c>
    </row>
    <row r="55" spans="1:9" ht="28.5" customHeight="1">
      <c r="A55" s="81">
        <v>43</v>
      </c>
      <c r="B55" s="82" t="s">
        <v>54</v>
      </c>
      <c r="C55" s="81">
        <v>805</v>
      </c>
      <c r="D55" s="34" t="s">
        <v>193</v>
      </c>
      <c r="E55" s="35">
        <v>8110051180</v>
      </c>
      <c r="F55" s="34" t="s">
        <v>69</v>
      </c>
      <c r="G55" s="32">
        <v>146995.3</v>
      </c>
      <c r="H55" s="32">
        <v>136166</v>
      </c>
      <c r="I55" s="32">
        <v>136166</v>
      </c>
    </row>
    <row r="56" spans="1:9" ht="28.5" customHeight="1">
      <c r="A56" s="81">
        <v>44</v>
      </c>
      <c r="B56" s="82" t="s">
        <v>70</v>
      </c>
      <c r="C56" s="81">
        <v>805</v>
      </c>
      <c r="D56" s="34" t="s">
        <v>193</v>
      </c>
      <c r="E56" s="35">
        <v>8110051180</v>
      </c>
      <c r="F56" s="34" t="s">
        <v>71</v>
      </c>
      <c r="G56" s="32">
        <v>3602</v>
      </c>
      <c r="H56" s="32">
        <f>H57</f>
        <v>7915</v>
      </c>
      <c r="I56" s="32">
        <f>I57</f>
        <v>14563</v>
      </c>
    </row>
    <row r="57" spans="1:9" ht="38.25" customHeight="1">
      <c r="A57" s="81">
        <v>45</v>
      </c>
      <c r="B57" s="82" t="s">
        <v>72</v>
      </c>
      <c r="C57" s="81">
        <v>805</v>
      </c>
      <c r="D57" s="34" t="s">
        <v>193</v>
      </c>
      <c r="E57" s="35">
        <v>8110051180</v>
      </c>
      <c r="F57" s="34" t="s">
        <v>73</v>
      </c>
      <c r="G57" s="32">
        <v>3602</v>
      </c>
      <c r="H57" s="32">
        <v>7915</v>
      </c>
      <c r="I57" s="32">
        <v>14563</v>
      </c>
    </row>
    <row r="58" spans="1:9" ht="28.5" customHeight="1">
      <c r="A58" s="81">
        <v>46</v>
      </c>
      <c r="B58" s="82" t="s">
        <v>194</v>
      </c>
      <c r="C58" s="81">
        <v>805</v>
      </c>
      <c r="D58" s="34" t="s">
        <v>0</v>
      </c>
      <c r="E58" s="35">
        <v>0</v>
      </c>
      <c r="F58" s="34"/>
      <c r="G58" s="32">
        <f>G59</f>
        <v>128182.32</v>
      </c>
      <c r="H58" s="32">
        <f aca="true" t="shared" si="9" ref="G58:I59">H59</f>
        <v>164665</v>
      </c>
      <c r="I58" s="32">
        <f t="shared" si="9"/>
        <v>164040</v>
      </c>
    </row>
    <row r="59" spans="1:9" ht="53.25" customHeight="1">
      <c r="A59" s="81">
        <v>47</v>
      </c>
      <c r="B59" s="82" t="s">
        <v>240</v>
      </c>
      <c r="C59" s="81">
        <v>805</v>
      </c>
      <c r="D59" s="34" t="s">
        <v>0</v>
      </c>
      <c r="E59" s="35">
        <v>100000000</v>
      </c>
      <c r="F59" s="34"/>
      <c r="G59" s="32">
        <f t="shared" si="9"/>
        <v>128182.32</v>
      </c>
      <c r="H59" s="32">
        <f t="shared" si="9"/>
        <v>164665</v>
      </c>
      <c r="I59" s="32">
        <f t="shared" si="9"/>
        <v>164040</v>
      </c>
    </row>
    <row r="60" spans="1:9" ht="51.75" customHeight="1">
      <c r="A60" s="81">
        <v>48</v>
      </c>
      <c r="B60" s="50" t="s">
        <v>143</v>
      </c>
      <c r="C60" s="81">
        <v>805</v>
      </c>
      <c r="D60" s="34" t="s">
        <v>235</v>
      </c>
      <c r="E60" s="35">
        <v>130000000</v>
      </c>
      <c r="F60" s="34"/>
      <c r="G60" s="32">
        <f>G64+G61</f>
        <v>128182.32</v>
      </c>
      <c r="H60" s="32">
        <f>H64+H61</f>
        <v>164665</v>
      </c>
      <c r="I60" s="32">
        <f>I64+I61</f>
        <v>164040</v>
      </c>
    </row>
    <row r="61" spans="1:9" ht="108.75" customHeight="1">
      <c r="A61" s="81">
        <v>49</v>
      </c>
      <c r="B61" s="91" t="s">
        <v>325</v>
      </c>
      <c r="C61" s="88">
        <v>805</v>
      </c>
      <c r="D61" s="34" t="s">
        <v>235</v>
      </c>
      <c r="E61" s="35">
        <v>130082020</v>
      </c>
      <c r="F61" s="34"/>
      <c r="G61" s="32">
        <v>17340.32</v>
      </c>
      <c r="H61" s="32">
        <v>59365</v>
      </c>
      <c r="I61" s="32">
        <v>58740</v>
      </c>
    </row>
    <row r="62" spans="1:9" ht="36.75" customHeight="1">
      <c r="A62" s="81">
        <v>50</v>
      </c>
      <c r="B62" s="89" t="s">
        <v>255</v>
      </c>
      <c r="C62" s="88">
        <v>805</v>
      </c>
      <c r="D62" s="34" t="s">
        <v>235</v>
      </c>
      <c r="E62" s="35">
        <f>E61</f>
        <v>130082020</v>
      </c>
      <c r="F62" s="34" t="s">
        <v>71</v>
      </c>
      <c r="G62" s="32">
        <f aca="true" t="shared" si="10" ref="G62:I63">G61</f>
        <v>17340.32</v>
      </c>
      <c r="H62" s="32">
        <f t="shared" si="10"/>
        <v>59365</v>
      </c>
      <c r="I62" s="32">
        <f t="shared" si="10"/>
        <v>58740</v>
      </c>
    </row>
    <row r="63" spans="1:9" ht="50.25" customHeight="1">
      <c r="A63" s="81">
        <v>51</v>
      </c>
      <c r="B63" s="82" t="s">
        <v>72</v>
      </c>
      <c r="C63" s="88">
        <v>805</v>
      </c>
      <c r="D63" s="34" t="s">
        <v>235</v>
      </c>
      <c r="E63" s="35">
        <f>E62</f>
        <v>130082020</v>
      </c>
      <c r="F63" s="34" t="s">
        <v>73</v>
      </c>
      <c r="G63" s="32">
        <f t="shared" si="10"/>
        <v>17340.32</v>
      </c>
      <c r="H63" s="32">
        <f t="shared" si="10"/>
        <v>59365</v>
      </c>
      <c r="I63" s="32">
        <f t="shared" si="10"/>
        <v>58740</v>
      </c>
    </row>
    <row r="64" spans="1:9" ht="42" customHeight="1">
      <c r="A64" s="81">
        <v>52</v>
      </c>
      <c r="B64" s="50" t="s">
        <v>260</v>
      </c>
      <c r="C64" s="81">
        <v>805</v>
      </c>
      <c r="D64" s="34" t="s">
        <v>262</v>
      </c>
      <c r="E64" s="34" t="s">
        <v>288</v>
      </c>
      <c r="F64" s="34"/>
      <c r="G64" s="32">
        <f>G65</f>
        <v>110842</v>
      </c>
      <c r="H64" s="32">
        <v>105300</v>
      </c>
      <c r="I64" s="32">
        <v>105300</v>
      </c>
    </row>
    <row r="65" spans="1:9" ht="120.75" customHeight="1">
      <c r="A65" s="81">
        <v>53</v>
      </c>
      <c r="B65" s="49" t="s">
        <v>261</v>
      </c>
      <c r="C65" s="81">
        <v>805</v>
      </c>
      <c r="D65" s="34" t="s">
        <v>262</v>
      </c>
      <c r="E65" s="34" t="s">
        <v>288</v>
      </c>
      <c r="F65" s="34"/>
      <c r="G65" s="32">
        <f>G66</f>
        <v>110842</v>
      </c>
      <c r="H65" s="32">
        <v>105300</v>
      </c>
      <c r="I65" s="32">
        <v>105300</v>
      </c>
    </row>
    <row r="66" spans="1:9" ht="49.5" customHeight="1">
      <c r="A66" s="81">
        <v>54</v>
      </c>
      <c r="B66" s="50" t="s">
        <v>255</v>
      </c>
      <c r="C66" s="81">
        <v>805</v>
      </c>
      <c r="D66" s="34" t="s">
        <v>262</v>
      </c>
      <c r="E66" s="34" t="s">
        <v>288</v>
      </c>
      <c r="F66" s="34" t="s">
        <v>71</v>
      </c>
      <c r="G66" s="32">
        <f>G67</f>
        <v>110842</v>
      </c>
      <c r="H66" s="32">
        <v>105300</v>
      </c>
      <c r="I66" s="32">
        <v>105300</v>
      </c>
    </row>
    <row r="67" spans="1:9" ht="53.25" customHeight="1">
      <c r="A67" s="81">
        <v>55</v>
      </c>
      <c r="B67" s="50" t="s">
        <v>72</v>
      </c>
      <c r="C67" s="81">
        <v>805</v>
      </c>
      <c r="D67" s="34" t="s">
        <v>262</v>
      </c>
      <c r="E67" s="34" t="s">
        <v>288</v>
      </c>
      <c r="F67" s="34" t="s">
        <v>73</v>
      </c>
      <c r="G67" s="32">
        <v>110842</v>
      </c>
      <c r="H67" s="32">
        <v>105300</v>
      </c>
      <c r="I67" s="32">
        <v>105300</v>
      </c>
    </row>
    <row r="68" spans="1:9" ht="17.25" customHeight="1">
      <c r="A68" s="81">
        <v>62</v>
      </c>
      <c r="B68" s="87" t="s">
        <v>74</v>
      </c>
      <c r="C68" s="81">
        <v>805</v>
      </c>
      <c r="D68" s="34" t="s">
        <v>76</v>
      </c>
      <c r="E68" s="35"/>
      <c r="F68" s="34"/>
      <c r="G68" s="32">
        <f>G69</f>
        <v>5333104.02</v>
      </c>
      <c r="H68" s="32">
        <f aca="true" t="shared" si="11" ref="H68:I70">H69</f>
        <v>323000</v>
      </c>
      <c r="I68" s="32">
        <f t="shared" si="11"/>
        <v>331800</v>
      </c>
    </row>
    <row r="69" spans="1:9" ht="18.75" customHeight="1">
      <c r="A69" s="81">
        <v>63</v>
      </c>
      <c r="B69" s="87" t="s">
        <v>62</v>
      </c>
      <c r="C69" s="81">
        <v>805</v>
      </c>
      <c r="D69" s="34" t="s">
        <v>77</v>
      </c>
      <c r="E69" s="35"/>
      <c r="F69" s="34"/>
      <c r="G69" s="32">
        <f>G70</f>
        <v>5333104.02</v>
      </c>
      <c r="H69" s="32">
        <f t="shared" si="11"/>
        <v>323000</v>
      </c>
      <c r="I69" s="32">
        <f t="shared" si="11"/>
        <v>331800</v>
      </c>
    </row>
    <row r="70" spans="1:9" ht="56.25" customHeight="1">
      <c r="A70" s="81">
        <v>64</v>
      </c>
      <c r="B70" s="82" t="s">
        <v>143</v>
      </c>
      <c r="C70" s="81">
        <v>805</v>
      </c>
      <c r="D70" s="34" t="s">
        <v>77</v>
      </c>
      <c r="E70" s="35">
        <v>100000000</v>
      </c>
      <c r="F70" s="34"/>
      <c r="G70" s="32">
        <f>G71</f>
        <v>5333104.02</v>
      </c>
      <c r="H70" s="32">
        <f t="shared" si="11"/>
        <v>323000</v>
      </c>
      <c r="I70" s="32">
        <f t="shared" si="11"/>
        <v>331800</v>
      </c>
    </row>
    <row r="71" spans="1:9" ht="40.5" customHeight="1">
      <c r="A71" s="81">
        <v>65</v>
      </c>
      <c r="B71" s="82" t="s">
        <v>241</v>
      </c>
      <c r="C71" s="81">
        <v>805</v>
      </c>
      <c r="D71" s="34" t="s">
        <v>77</v>
      </c>
      <c r="E71" s="35">
        <v>120000000</v>
      </c>
      <c r="F71" s="34"/>
      <c r="G71" s="32">
        <f>G75+G72+G81+G78</f>
        <v>5333104.02</v>
      </c>
      <c r="H71" s="32">
        <f>H75</f>
        <v>323000</v>
      </c>
      <c r="I71" s="32">
        <f>I75</f>
        <v>331800</v>
      </c>
    </row>
    <row r="72" spans="1:9" ht="119.25" customHeight="1">
      <c r="A72" s="81">
        <v>66</v>
      </c>
      <c r="B72" s="82" t="s">
        <v>294</v>
      </c>
      <c r="C72" s="81">
        <v>805</v>
      </c>
      <c r="D72" s="34" t="s">
        <v>77</v>
      </c>
      <c r="E72" s="35" t="s">
        <v>293</v>
      </c>
      <c r="F72" s="34"/>
      <c r="G72" s="32">
        <v>244485</v>
      </c>
      <c r="H72" s="32">
        <v>0</v>
      </c>
      <c r="I72" s="32">
        <v>0</v>
      </c>
    </row>
    <row r="73" spans="1:9" ht="40.5" customHeight="1">
      <c r="A73" s="81">
        <v>67</v>
      </c>
      <c r="B73" s="82" t="s">
        <v>70</v>
      </c>
      <c r="C73" s="81">
        <v>805</v>
      </c>
      <c r="D73" s="34" t="s">
        <v>77</v>
      </c>
      <c r="E73" s="35" t="s">
        <v>293</v>
      </c>
      <c r="F73" s="34" t="s">
        <v>71</v>
      </c>
      <c r="G73" s="32">
        <v>244485</v>
      </c>
      <c r="H73" s="32">
        <v>0</v>
      </c>
      <c r="I73" s="32">
        <v>0</v>
      </c>
    </row>
    <row r="74" spans="1:9" ht="40.5" customHeight="1">
      <c r="A74" s="81">
        <v>68</v>
      </c>
      <c r="B74" s="82" t="s">
        <v>72</v>
      </c>
      <c r="C74" s="81">
        <v>805</v>
      </c>
      <c r="D74" s="34" t="s">
        <v>77</v>
      </c>
      <c r="E74" s="35" t="s">
        <v>293</v>
      </c>
      <c r="F74" s="34" t="s">
        <v>73</v>
      </c>
      <c r="G74" s="32">
        <v>244485</v>
      </c>
      <c r="H74" s="32">
        <v>0</v>
      </c>
      <c r="I74" s="32">
        <v>0</v>
      </c>
    </row>
    <row r="75" spans="1:9" ht="149.25" customHeight="1">
      <c r="A75" s="81">
        <v>69</v>
      </c>
      <c r="B75" s="82" t="s">
        <v>96</v>
      </c>
      <c r="C75" s="81">
        <v>805</v>
      </c>
      <c r="D75" s="34" t="s">
        <v>77</v>
      </c>
      <c r="E75" s="35">
        <v>120081090</v>
      </c>
      <c r="F75" s="34"/>
      <c r="G75" s="32">
        <f aca="true" t="shared" si="12" ref="G75:I76">G76</f>
        <v>318400</v>
      </c>
      <c r="H75" s="32">
        <f t="shared" si="12"/>
        <v>323000</v>
      </c>
      <c r="I75" s="32">
        <f t="shared" si="12"/>
        <v>331800</v>
      </c>
    </row>
    <row r="76" spans="1:9" ht="30.75" customHeight="1">
      <c r="A76" s="81">
        <v>70</v>
      </c>
      <c r="B76" s="82" t="s">
        <v>70</v>
      </c>
      <c r="C76" s="81">
        <v>805</v>
      </c>
      <c r="D76" s="34" t="s">
        <v>77</v>
      </c>
      <c r="E76" s="35">
        <v>120081090</v>
      </c>
      <c r="F76" s="34" t="s">
        <v>71</v>
      </c>
      <c r="G76" s="32">
        <f t="shared" si="12"/>
        <v>318400</v>
      </c>
      <c r="H76" s="32">
        <f t="shared" si="12"/>
        <v>323000</v>
      </c>
      <c r="I76" s="32">
        <f t="shared" si="12"/>
        <v>331800</v>
      </c>
    </row>
    <row r="77" spans="1:9" ht="39" customHeight="1">
      <c r="A77" s="81">
        <v>71</v>
      </c>
      <c r="B77" s="82" t="s">
        <v>72</v>
      </c>
      <c r="C77" s="81">
        <v>805</v>
      </c>
      <c r="D77" s="34" t="s">
        <v>77</v>
      </c>
      <c r="E77" s="35">
        <v>120081090</v>
      </c>
      <c r="F77" s="34" t="s">
        <v>73</v>
      </c>
      <c r="G77" s="32">
        <v>318400</v>
      </c>
      <c r="H77" s="32">
        <v>323000</v>
      </c>
      <c r="I77" s="32">
        <v>331800</v>
      </c>
    </row>
    <row r="78" spans="1:9" ht="117.75" customHeight="1">
      <c r="A78" s="98"/>
      <c r="B78" s="99" t="s">
        <v>338</v>
      </c>
      <c r="C78" s="98">
        <v>805</v>
      </c>
      <c r="D78" s="34" t="s">
        <v>77</v>
      </c>
      <c r="E78" s="35">
        <v>120082120</v>
      </c>
      <c r="F78" s="34"/>
      <c r="G78" s="32">
        <v>60806.02</v>
      </c>
      <c r="H78" s="32">
        <v>0</v>
      </c>
      <c r="I78" s="32">
        <v>0</v>
      </c>
    </row>
    <row r="79" spans="1:9" ht="39" customHeight="1">
      <c r="A79" s="98"/>
      <c r="B79" s="99" t="s">
        <v>70</v>
      </c>
      <c r="C79" s="98">
        <v>805</v>
      </c>
      <c r="D79" s="34" t="s">
        <v>77</v>
      </c>
      <c r="E79" s="35">
        <v>120082120</v>
      </c>
      <c r="F79" s="34" t="s">
        <v>71</v>
      </c>
      <c r="G79" s="32">
        <v>60806.02</v>
      </c>
      <c r="H79" s="32">
        <v>0</v>
      </c>
      <c r="I79" s="32">
        <v>0</v>
      </c>
    </row>
    <row r="80" spans="1:9" ht="39" customHeight="1">
      <c r="A80" s="98"/>
      <c r="B80" s="99" t="s">
        <v>72</v>
      </c>
      <c r="C80" s="98">
        <v>805</v>
      </c>
      <c r="D80" s="34" t="s">
        <v>77</v>
      </c>
      <c r="E80" s="35">
        <v>120082120</v>
      </c>
      <c r="F80" s="34" t="s">
        <v>73</v>
      </c>
      <c r="G80" s="32">
        <v>60806.02</v>
      </c>
      <c r="H80" s="32">
        <v>0</v>
      </c>
      <c r="I80" s="32">
        <v>0</v>
      </c>
    </row>
    <row r="81" spans="1:9" ht="138.75" customHeight="1">
      <c r="A81" s="81">
        <v>72</v>
      </c>
      <c r="B81" s="92" t="s">
        <v>326</v>
      </c>
      <c r="C81" s="81">
        <v>805</v>
      </c>
      <c r="D81" s="34" t="s">
        <v>77</v>
      </c>
      <c r="E81" s="35" t="s">
        <v>327</v>
      </c>
      <c r="F81" s="34"/>
      <c r="G81" s="32">
        <v>4709413</v>
      </c>
      <c r="H81" s="32">
        <v>0</v>
      </c>
      <c r="I81" s="32">
        <v>0</v>
      </c>
    </row>
    <row r="82" spans="1:9" ht="39" customHeight="1">
      <c r="A82" s="81">
        <v>73</v>
      </c>
      <c r="B82" s="93" t="s">
        <v>255</v>
      </c>
      <c r="C82" s="81">
        <v>805</v>
      </c>
      <c r="D82" s="34" t="s">
        <v>77</v>
      </c>
      <c r="E82" s="35" t="str">
        <f>E81</f>
        <v> 01200S3950 </v>
      </c>
      <c r="F82" s="34" t="s">
        <v>71</v>
      </c>
      <c r="G82" s="32">
        <f>G81</f>
        <v>4709413</v>
      </c>
      <c r="H82" s="32">
        <v>0</v>
      </c>
      <c r="I82" s="32">
        <v>0</v>
      </c>
    </row>
    <row r="83" spans="1:9" ht="49.5" customHeight="1">
      <c r="A83" s="81">
        <v>74</v>
      </c>
      <c r="B83" s="82" t="s">
        <v>72</v>
      </c>
      <c r="C83" s="81">
        <v>805</v>
      </c>
      <c r="D83" s="34" t="s">
        <v>77</v>
      </c>
      <c r="E83" s="35" t="str">
        <f>E82</f>
        <v> 01200S3950 </v>
      </c>
      <c r="F83" s="34" t="s">
        <v>73</v>
      </c>
      <c r="G83" s="32">
        <f>G82</f>
        <v>4709413</v>
      </c>
      <c r="H83" s="32">
        <v>0</v>
      </c>
      <c r="I83" s="32">
        <v>0</v>
      </c>
    </row>
    <row r="84" spans="1:9" ht="17.25" customHeight="1">
      <c r="A84" s="81">
        <v>75</v>
      </c>
      <c r="B84" s="87" t="s">
        <v>1</v>
      </c>
      <c r="C84" s="81">
        <v>805</v>
      </c>
      <c r="D84" s="34" t="s">
        <v>8</v>
      </c>
      <c r="E84" s="35"/>
      <c r="F84" s="81"/>
      <c r="G84" s="32">
        <f aca="true" t="shared" si="13" ref="G84:I86">G85</f>
        <v>3566570.2800000003</v>
      </c>
      <c r="H84" s="32">
        <f t="shared" si="13"/>
        <v>559474.1</v>
      </c>
      <c r="I84" s="32">
        <f t="shared" si="13"/>
        <v>310539.45</v>
      </c>
    </row>
    <row r="85" spans="1:9" ht="17.25" customHeight="1">
      <c r="A85" s="81">
        <v>76</v>
      </c>
      <c r="B85" s="87" t="s">
        <v>2</v>
      </c>
      <c r="C85" s="81">
        <v>805</v>
      </c>
      <c r="D85" s="34" t="s">
        <v>9</v>
      </c>
      <c r="E85" s="35"/>
      <c r="F85" s="81"/>
      <c r="G85" s="32">
        <f t="shared" si="13"/>
        <v>3566570.2800000003</v>
      </c>
      <c r="H85" s="32">
        <f t="shared" si="13"/>
        <v>559474.1</v>
      </c>
      <c r="I85" s="32">
        <f t="shared" si="13"/>
        <v>310539.45</v>
      </c>
    </row>
    <row r="86" spans="1:9" ht="54.75" customHeight="1">
      <c r="A86" s="81">
        <v>77</v>
      </c>
      <c r="B86" s="82" t="s">
        <v>143</v>
      </c>
      <c r="C86" s="81">
        <v>805</v>
      </c>
      <c r="D86" s="34" t="s">
        <v>9</v>
      </c>
      <c r="E86" s="35">
        <v>100000000</v>
      </c>
      <c r="F86" s="81"/>
      <c r="G86" s="32">
        <f t="shared" si="13"/>
        <v>3566570.2800000003</v>
      </c>
      <c r="H86" s="32">
        <f t="shared" si="13"/>
        <v>559474.1</v>
      </c>
      <c r="I86" s="32">
        <f t="shared" si="13"/>
        <v>310539.45</v>
      </c>
    </row>
    <row r="87" spans="1:9" ht="30" customHeight="1">
      <c r="A87" s="81">
        <v>78</v>
      </c>
      <c r="B87" s="82" t="s">
        <v>144</v>
      </c>
      <c r="C87" s="81">
        <v>805</v>
      </c>
      <c r="D87" s="34" t="s">
        <v>9</v>
      </c>
      <c r="E87" s="35">
        <v>110000000</v>
      </c>
      <c r="F87" s="81"/>
      <c r="G87" s="32">
        <f>G88+G91+G94+G97+G100</f>
        <v>3566570.2800000003</v>
      </c>
      <c r="H87" s="32">
        <f>H88+H91+H94</f>
        <v>559474.1</v>
      </c>
      <c r="I87" s="32">
        <f>I88+I91+I94</f>
        <v>310539.45</v>
      </c>
    </row>
    <row r="88" spans="1:9" ht="96.75" customHeight="1">
      <c r="A88" s="81">
        <v>79</v>
      </c>
      <c r="B88" s="82" t="s">
        <v>142</v>
      </c>
      <c r="C88" s="81">
        <v>805</v>
      </c>
      <c r="D88" s="34" t="s">
        <v>9</v>
      </c>
      <c r="E88" s="35">
        <v>110081010</v>
      </c>
      <c r="F88" s="81"/>
      <c r="G88" s="32">
        <f aca="true" t="shared" si="14" ref="G88:I89">G89</f>
        <v>1144246.1</v>
      </c>
      <c r="H88" s="32">
        <f t="shared" si="14"/>
        <v>350576</v>
      </c>
      <c r="I88" s="32">
        <f t="shared" si="14"/>
        <v>101518</v>
      </c>
    </row>
    <row r="89" spans="1:9" ht="34.5" customHeight="1">
      <c r="A89" s="81">
        <v>80</v>
      </c>
      <c r="B89" s="82" t="s">
        <v>70</v>
      </c>
      <c r="C89" s="81">
        <v>805</v>
      </c>
      <c r="D89" s="34" t="s">
        <v>9</v>
      </c>
      <c r="E89" s="35">
        <v>110081010</v>
      </c>
      <c r="F89" s="81">
        <v>200</v>
      </c>
      <c r="G89" s="32">
        <f t="shared" si="14"/>
        <v>1144246.1</v>
      </c>
      <c r="H89" s="32">
        <f t="shared" si="14"/>
        <v>350576</v>
      </c>
      <c r="I89" s="32">
        <f t="shared" si="14"/>
        <v>101518</v>
      </c>
    </row>
    <row r="90" spans="1:9" ht="40.5" customHeight="1">
      <c r="A90" s="81">
        <v>81</v>
      </c>
      <c r="B90" s="82" t="s">
        <v>72</v>
      </c>
      <c r="C90" s="81">
        <v>805</v>
      </c>
      <c r="D90" s="34" t="s">
        <v>9</v>
      </c>
      <c r="E90" s="35">
        <v>110081010</v>
      </c>
      <c r="F90" s="81">
        <v>240</v>
      </c>
      <c r="G90" s="32">
        <v>1144246.1</v>
      </c>
      <c r="H90" s="32">
        <v>350576</v>
      </c>
      <c r="I90" s="32">
        <v>101518</v>
      </c>
    </row>
    <row r="91" spans="1:9" ht="102.75" customHeight="1">
      <c r="A91" s="81">
        <v>82</v>
      </c>
      <c r="B91" s="82" t="s">
        <v>145</v>
      </c>
      <c r="C91" s="81">
        <v>805</v>
      </c>
      <c r="D91" s="34" t="s">
        <v>9</v>
      </c>
      <c r="E91" s="35">
        <v>110081040</v>
      </c>
      <c r="F91" s="81"/>
      <c r="G91" s="32">
        <f>G92</f>
        <v>133193</v>
      </c>
      <c r="H91" s="32">
        <f aca="true" t="shared" si="15" ref="G91:I92">H92</f>
        <v>189811</v>
      </c>
      <c r="I91" s="32">
        <f t="shared" si="15"/>
        <v>209021.45</v>
      </c>
    </row>
    <row r="92" spans="1:9" ht="27.75" customHeight="1">
      <c r="A92" s="81">
        <v>83</v>
      </c>
      <c r="B92" s="82" t="s">
        <v>70</v>
      </c>
      <c r="C92" s="81">
        <v>805</v>
      </c>
      <c r="D92" s="34" t="s">
        <v>9</v>
      </c>
      <c r="E92" s="35">
        <v>110081040</v>
      </c>
      <c r="F92" s="81">
        <v>200</v>
      </c>
      <c r="G92" s="32">
        <f t="shared" si="15"/>
        <v>133193</v>
      </c>
      <c r="H92" s="32">
        <f t="shared" si="15"/>
        <v>189811</v>
      </c>
      <c r="I92" s="32">
        <f t="shared" si="15"/>
        <v>209021.45</v>
      </c>
    </row>
    <row r="93" spans="1:9" ht="42.75" customHeight="1">
      <c r="A93" s="81">
        <v>84</v>
      </c>
      <c r="B93" s="82" t="s">
        <v>72</v>
      </c>
      <c r="C93" s="81">
        <v>805</v>
      </c>
      <c r="D93" s="34" t="s">
        <v>9</v>
      </c>
      <c r="E93" s="35">
        <v>110081040</v>
      </c>
      <c r="F93" s="81">
        <v>240</v>
      </c>
      <c r="G93" s="32">
        <v>133193</v>
      </c>
      <c r="H93" s="32">
        <v>189811</v>
      </c>
      <c r="I93" s="32">
        <v>209021.45</v>
      </c>
    </row>
    <row r="94" spans="1:9" ht="120.75" customHeight="1">
      <c r="A94" s="81">
        <v>85</v>
      </c>
      <c r="B94" s="82" t="s">
        <v>146</v>
      </c>
      <c r="C94" s="81">
        <v>805</v>
      </c>
      <c r="D94" s="34" t="s">
        <v>9</v>
      </c>
      <c r="E94" s="35">
        <v>110081050</v>
      </c>
      <c r="F94" s="81"/>
      <c r="G94" s="32">
        <v>964502.25</v>
      </c>
      <c r="H94" s="32">
        <f>H95</f>
        <v>19087.1</v>
      </c>
      <c r="I94" s="32">
        <v>0</v>
      </c>
    </row>
    <row r="95" spans="1:9" ht="27.75" customHeight="1">
      <c r="A95" s="81">
        <v>86</v>
      </c>
      <c r="B95" s="82" t="s">
        <v>70</v>
      </c>
      <c r="C95" s="81">
        <v>805</v>
      </c>
      <c r="D95" s="34" t="s">
        <v>9</v>
      </c>
      <c r="E95" s="35">
        <v>110081050</v>
      </c>
      <c r="F95" s="81">
        <v>200</v>
      </c>
      <c r="G95" s="32">
        <f>G96</f>
        <v>964502.25</v>
      </c>
      <c r="H95" s="32">
        <f>H96</f>
        <v>19087.1</v>
      </c>
      <c r="I95" s="32">
        <v>0</v>
      </c>
    </row>
    <row r="96" spans="1:9" ht="41.25" customHeight="1">
      <c r="A96" s="81">
        <v>87</v>
      </c>
      <c r="B96" s="82" t="s">
        <v>72</v>
      </c>
      <c r="C96" s="81">
        <v>805</v>
      </c>
      <c r="D96" s="34" t="s">
        <v>9</v>
      </c>
      <c r="E96" s="35">
        <v>110081050</v>
      </c>
      <c r="F96" s="81">
        <v>240</v>
      </c>
      <c r="G96" s="32">
        <v>964502.25</v>
      </c>
      <c r="H96" s="32">
        <v>19087.1</v>
      </c>
      <c r="I96" s="32">
        <v>0</v>
      </c>
    </row>
    <row r="97" spans="1:9" ht="88.5" customHeight="1">
      <c r="A97" s="81">
        <v>88</v>
      </c>
      <c r="B97" s="50" t="s">
        <v>299</v>
      </c>
      <c r="C97" s="81">
        <v>805</v>
      </c>
      <c r="D97" s="34" t="s">
        <v>9</v>
      </c>
      <c r="E97" s="35" t="s">
        <v>298</v>
      </c>
      <c r="F97" s="81"/>
      <c r="G97" s="32">
        <v>1328.93</v>
      </c>
      <c r="H97" s="32">
        <v>0</v>
      </c>
      <c r="I97" s="32">
        <v>0</v>
      </c>
    </row>
    <row r="98" spans="1:9" ht="41.25" customHeight="1">
      <c r="A98" s="81">
        <v>89</v>
      </c>
      <c r="B98" s="82" t="s">
        <v>70</v>
      </c>
      <c r="C98" s="81">
        <v>805</v>
      </c>
      <c r="D98" s="34" t="s">
        <v>9</v>
      </c>
      <c r="E98" s="35" t="s">
        <v>298</v>
      </c>
      <c r="F98" s="81">
        <v>200</v>
      </c>
      <c r="G98" s="32">
        <v>1328.93</v>
      </c>
      <c r="H98" s="32">
        <v>0</v>
      </c>
      <c r="I98" s="32">
        <v>0</v>
      </c>
    </row>
    <row r="99" spans="1:9" ht="41.25" customHeight="1">
      <c r="A99" s="81">
        <v>90</v>
      </c>
      <c r="B99" s="82" t="s">
        <v>72</v>
      </c>
      <c r="C99" s="81">
        <v>805</v>
      </c>
      <c r="D99" s="34" t="s">
        <v>9</v>
      </c>
      <c r="E99" s="35" t="s">
        <v>298</v>
      </c>
      <c r="F99" s="81">
        <v>240</v>
      </c>
      <c r="G99" s="32">
        <v>1328.93</v>
      </c>
      <c r="H99" s="32">
        <v>0</v>
      </c>
      <c r="I99" s="32">
        <v>0</v>
      </c>
    </row>
    <row r="100" spans="1:9" ht="196.5" customHeight="1">
      <c r="A100" s="81">
        <v>91</v>
      </c>
      <c r="B100" s="92" t="s">
        <v>328</v>
      </c>
      <c r="C100" s="81">
        <v>805</v>
      </c>
      <c r="D100" s="34" t="s">
        <v>9</v>
      </c>
      <c r="E100" s="35" t="s">
        <v>329</v>
      </c>
      <c r="F100" s="81"/>
      <c r="G100" s="32">
        <v>1323300</v>
      </c>
      <c r="H100" s="32">
        <v>0</v>
      </c>
      <c r="I100" s="32">
        <v>0</v>
      </c>
    </row>
    <row r="101" spans="1:9" ht="41.25" customHeight="1">
      <c r="A101" s="81">
        <v>92</v>
      </c>
      <c r="B101" s="82" t="str">
        <f>B98</f>
        <v>Закупки товаров, работ и услуг для государственных (муниципальных) нужд</v>
      </c>
      <c r="C101" s="81">
        <v>805</v>
      </c>
      <c r="D101" s="34" t="s">
        <v>9</v>
      </c>
      <c r="E101" s="35" t="str">
        <f>E100</f>
        <v>01100S6660</v>
      </c>
      <c r="F101" s="81">
        <v>200</v>
      </c>
      <c r="G101" s="32">
        <f>G100</f>
        <v>1323300</v>
      </c>
      <c r="H101" s="32">
        <v>0</v>
      </c>
      <c r="I101" s="32">
        <v>0</v>
      </c>
    </row>
    <row r="102" spans="1:9" ht="41.25" customHeight="1">
      <c r="A102" s="81">
        <v>93</v>
      </c>
      <c r="B102" s="82" t="str">
        <f>B99</f>
        <v>Иные закупки товаров, работ и услуг для обеспечения государственных (муниципальных) нужд</v>
      </c>
      <c r="C102" s="81">
        <v>805</v>
      </c>
      <c r="D102" s="34" t="s">
        <v>9</v>
      </c>
      <c r="E102" s="35" t="str">
        <f>E101</f>
        <v>01100S6660</v>
      </c>
      <c r="F102" s="81">
        <v>240</v>
      </c>
      <c r="G102" s="32">
        <f>G101</f>
        <v>1323300</v>
      </c>
      <c r="H102" s="32">
        <v>0</v>
      </c>
      <c r="I102" s="32">
        <v>0</v>
      </c>
    </row>
    <row r="103" spans="1:9" ht="14.25" customHeight="1">
      <c r="A103" s="81">
        <v>94</v>
      </c>
      <c r="B103" s="87" t="s">
        <v>19</v>
      </c>
      <c r="C103" s="81">
        <v>805</v>
      </c>
      <c r="D103" s="34" t="s">
        <v>10</v>
      </c>
      <c r="E103" s="35"/>
      <c r="F103" s="81"/>
      <c r="G103" s="32">
        <f aca="true" t="shared" si="16" ref="G103:I104">G104</f>
        <v>1937508</v>
      </c>
      <c r="H103" s="32">
        <f t="shared" si="16"/>
        <v>1937508</v>
      </c>
      <c r="I103" s="32">
        <f t="shared" si="16"/>
        <v>1937508</v>
      </c>
    </row>
    <row r="104" spans="1:9" ht="15.75" customHeight="1">
      <c r="A104" s="81">
        <v>95</v>
      </c>
      <c r="B104" s="87" t="s">
        <v>3</v>
      </c>
      <c r="C104" s="81">
        <v>805</v>
      </c>
      <c r="D104" s="34" t="s">
        <v>11</v>
      </c>
      <c r="E104" s="35"/>
      <c r="F104" s="34"/>
      <c r="G104" s="32">
        <f t="shared" si="16"/>
        <v>1937508</v>
      </c>
      <c r="H104" s="32">
        <f t="shared" si="16"/>
        <v>1937508</v>
      </c>
      <c r="I104" s="32">
        <f t="shared" si="16"/>
        <v>1937508</v>
      </c>
    </row>
    <row r="105" spans="1:9" ht="61.5" customHeight="1">
      <c r="A105" s="81">
        <v>96</v>
      </c>
      <c r="B105" s="45" t="str">
        <f>'[1]Расходы'!$A$184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05" s="81">
        <v>805</v>
      </c>
      <c r="D105" s="34" t="s">
        <v>11</v>
      </c>
      <c r="E105" s="35">
        <v>100000000</v>
      </c>
      <c r="F105" s="34"/>
      <c r="G105" s="32">
        <f>G106+G110</f>
        <v>1937508</v>
      </c>
      <c r="H105" s="32">
        <f>H106+H110</f>
        <v>1937508</v>
      </c>
      <c r="I105" s="32">
        <f>I106+I110</f>
        <v>1937508</v>
      </c>
    </row>
    <row r="106" spans="1:9" ht="33" customHeight="1" hidden="1">
      <c r="A106" s="81">
        <v>97</v>
      </c>
      <c r="B106" s="82" t="s">
        <v>210</v>
      </c>
      <c r="C106" s="81">
        <v>805</v>
      </c>
      <c r="D106" s="34" t="s">
        <v>11</v>
      </c>
      <c r="E106" s="35">
        <v>210000000</v>
      </c>
      <c r="F106" s="34"/>
      <c r="G106" s="32">
        <f aca="true" t="shared" si="17" ref="G106:I108">G107</f>
        <v>0</v>
      </c>
      <c r="H106" s="32">
        <f t="shared" si="17"/>
        <v>0</v>
      </c>
      <c r="I106" s="32">
        <f t="shared" si="17"/>
        <v>0</v>
      </c>
    </row>
    <row r="107" spans="1:9" ht="76.5" customHeight="1" hidden="1">
      <c r="A107" s="81">
        <v>98</v>
      </c>
      <c r="B107" s="82" t="s">
        <v>211</v>
      </c>
      <c r="C107" s="81">
        <v>805</v>
      </c>
      <c r="D107" s="34" t="s">
        <v>11</v>
      </c>
      <c r="E107" s="35">
        <v>210082060</v>
      </c>
      <c r="F107" s="34"/>
      <c r="G107" s="32">
        <f t="shared" si="17"/>
        <v>0</v>
      </c>
      <c r="H107" s="32">
        <f t="shared" si="17"/>
        <v>0</v>
      </c>
      <c r="I107" s="32">
        <f t="shared" si="17"/>
        <v>0</v>
      </c>
    </row>
    <row r="108" spans="1:9" ht="39.75" customHeight="1" hidden="1">
      <c r="A108" s="81">
        <v>99</v>
      </c>
      <c r="B108" s="82" t="s">
        <v>212</v>
      </c>
      <c r="C108" s="81">
        <v>805</v>
      </c>
      <c r="D108" s="34" t="s">
        <v>11</v>
      </c>
      <c r="E108" s="35">
        <f>E107</f>
        <v>210082060</v>
      </c>
      <c r="F108" s="34" t="s">
        <v>81</v>
      </c>
      <c r="G108" s="32">
        <f t="shared" si="17"/>
        <v>0</v>
      </c>
      <c r="H108" s="32">
        <f t="shared" si="17"/>
        <v>0</v>
      </c>
      <c r="I108" s="32">
        <f t="shared" si="17"/>
        <v>0</v>
      </c>
    </row>
    <row r="109" spans="1:9" ht="21" customHeight="1" hidden="1">
      <c r="A109" s="81">
        <v>100</v>
      </c>
      <c r="B109" s="82" t="s">
        <v>84</v>
      </c>
      <c r="C109" s="81">
        <v>805</v>
      </c>
      <c r="D109" s="34" t="s">
        <v>11</v>
      </c>
      <c r="E109" s="35">
        <f>E108</f>
        <v>210082060</v>
      </c>
      <c r="F109" s="34" t="s">
        <v>80</v>
      </c>
      <c r="G109" s="32">
        <v>0</v>
      </c>
      <c r="H109" s="32">
        <v>0</v>
      </c>
      <c r="I109" s="32">
        <v>0</v>
      </c>
    </row>
    <row r="110" spans="1:9" ht="28.5" customHeight="1">
      <c r="A110" s="81">
        <v>101</v>
      </c>
      <c r="B110" s="45" t="s">
        <v>243</v>
      </c>
      <c r="C110" s="81">
        <v>805</v>
      </c>
      <c r="D110" s="34" t="s">
        <v>11</v>
      </c>
      <c r="E110" s="35">
        <v>140000000</v>
      </c>
      <c r="F110" s="34"/>
      <c r="G110" s="32">
        <f aca="true" t="shared" si="18" ref="G110:I112">G111</f>
        <v>1937508</v>
      </c>
      <c r="H110" s="32">
        <f t="shared" si="18"/>
        <v>1937508</v>
      </c>
      <c r="I110" s="32">
        <f t="shared" si="18"/>
        <v>1937508</v>
      </c>
    </row>
    <row r="111" spans="1:9" ht="123" customHeight="1">
      <c r="A111" s="81">
        <v>102</v>
      </c>
      <c r="B111" s="82" t="s">
        <v>244</v>
      </c>
      <c r="C111" s="81">
        <v>805</v>
      </c>
      <c r="D111" s="34" t="s">
        <v>11</v>
      </c>
      <c r="E111" s="35">
        <v>140082060</v>
      </c>
      <c r="F111" s="34"/>
      <c r="G111" s="32">
        <f>G112</f>
        <v>1937508</v>
      </c>
      <c r="H111" s="32">
        <f t="shared" si="18"/>
        <v>1937508</v>
      </c>
      <c r="I111" s="32">
        <f t="shared" si="18"/>
        <v>1937508</v>
      </c>
    </row>
    <row r="112" spans="1:9" ht="21.75" customHeight="1">
      <c r="A112" s="81">
        <v>103</v>
      </c>
      <c r="B112" s="50" t="s">
        <v>214</v>
      </c>
      <c r="C112" s="81">
        <v>805</v>
      </c>
      <c r="D112" s="34" t="s">
        <v>11</v>
      </c>
      <c r="E112" s="35">
        <v>140082060</v>
      </c>
      <c r="F112" s="34" t="s">
        <v>81</v>
      </c>
      <c r="G112" s="32">
        <f t="shared" si="18"/>
        <v>1937508</v>
      </c>
      <c r="H112" s="32">
        <f>H113</f>
        <v>1937508</v>
      </c>
      <c r="I112" s="32">
        <f>I113</f>
        <v>1937508</v>
      </c>
    </row>
    <row r="113" spans="1:9" ht="14.25" customHeight="1">
      <c r="A113" s="81">
        <v>104</v>
      </c>
      <c r="B113" s="50" t="s">
        <v>178</v>
      </c>
      <c r="C113" s="81">
        <v>805</v>
      </c>
      <c r="D113" s="34" t="s">
        <v>11</v>
      </c>
      <c r="E113" s="35">
        <v>140082060</v>
      </c>
      <c r="F113" s="34" t="s">
        <v>80</v>
      </c>
      <c r="G113" s="32">
        <v>1937508</v>
      </c>
      <c r="H113" s="32">
        <v>1937508</v>
      </c>
      <c r="I113" s="32">
        <v>1937508</v>
      </c>
    </row>
    <row r="114" spans="1:9" ht="14.25" customHeight="1">
      <c r="A114" s="81">
        <v>105</v>
      </c>
      <c r="B114" s="89" t="s">
        <v>297</v>
      </c>
      <c r="C114" s="81">
        <v>805</v>
      </c>
      <c r="D114" s="34" t="s">
        <v>148</v>
      </c>
      <c r="E114" s="35" t="s">
        <v>301</v>
      </c>
      <c r="F114" s="34"/>
      <c r="G114" s="32">
        <v>37932</v>
      </c>
      <c r="H114" s="32">
        <v>0</v>
      </c>
      <c r="I114" s="32">
        <v>0</v>
      </c>
    </row>
    <row r="115" spans="1:9" ht="27" customHeight="1">
      <c r="A115" s="81">
        <v>106</v>
      </c>
      <c r="B115" s="89" t="s">
        <v>149</v>
      </c>
      <c r="C115" s="81">
        <v>805</v>
      </c>
      <c r="D115" s="34" t="s">
        <v>150</v>
      </c>
      <c r="E115" s="35" t="s">
        <v>301</v>
      </c>
      <c r="F115" s="34"/>
      <c r="G115" s="32">
        <v>37932</v>
      </c>
      <c r="H115" s="32">
        <v>0</v>
      </c>
      <c r="I115" s="32">
        <v>0</v>
      </c>
    </row>
    <row r="116" spans="1:9" ht="80.25" customHeight="1">
      <c r="A116" s="81">
        <v>107</v>
      </c>
      <c r="B116" s="50" t="s">
        <v>143</v>
      </c>
      <c r="C116" s="81">
        <v>805</v>
      </c>
      <c r="D116" s="34" t="s">
        <v>150</v>
      </c>
      <c r="E116" s="35">
        <v>100000000</v>
      </c>
      <c r="F116" s="34"/>
      <c r="G116" s="32">
        <v>37932</v>
      </c>
      <c r="H116" s="32">
        <v>0</v>
      </c>
      <c r="I116" s="32">
        <v>0</v>
      </c>
    </row>
    <row r="117" spans="1:9" ht="37.5" customHeight="1">
      <c r="A117" s="81">
        <v>108</v>
      </c>
      <c r="B117" s="50" t="s">
        <v>243</v>
      </c>
      <c r="C117" s="81">
        <v>805</v>
      </c>
      <c r="D117" s="34" t="s">
        <v>150</v>
      </c>
      <c r="E117" s="35">
        <v>140000000</v>
      </c>
      <c r="F117" s="34"/>
      <c r="G117" s="32">
        <v>37932</v>
      </c>
      <c r="H117" s="32">
        <v>0</v>
      </c>
      <c r="I117" s="32">
        <v>0</v>
      </c>
    </row>
    <row r="118" spans="1:9" ht="167.25" customHeight="1">
      <c r="A118" s="81">
        <v>109</v>
      </c>
      <c r="B118" s="49" t="s">
        <v>296</v>
      </c>
      <c r="C118" s="81">
        <v>805</v>
      </c>
      <c r="D118" s="34" t="s">
        <v>150</v>
      </c>
      <c r="E118" s="35" t="s">
        <v>295</v>
      </c>
      <c r="F118" s="34"/>
      <c r="G118" s="32">
        <v>37932</v>
      </c>
      <c r="H118" s="32">
        <v>0</v>
      </c>
      <c r="I118" s="32">
        <v>0</v>
      </c>
    </row>
    <row r="119" spans="1:9" ht="33.75" customHeight="1">
      <c r="A119" s="81">
        <v>110</v>
      </c>
      <c r="B119" s="82" t="s">
        <v>70</v>
      </c>
      <c r="C119" s="81">
        <v>805</v>
      </c>
      <c r="D119" s="34" t="s">
        <v>150</v>
      </c>
      <c r="E119" s="35" t="s">
        <v>295</v>
      </c>
      <c r="F119" s="34" t="s">
        <v>71</v>
      </c>
      <c r="G119" s="32">
        <v>37932</v>
      </c>
      <c r="H119" s="32">
        <v>0</v>
      </c>
      <c r="I119" s="32">
        <v>0</v>
      </c>
    </row>
    <row r="120" spans="1:9" ht="46.5" customHeight="1">
      <c r="A120" s="81">
        <v>111</v>
      </c>
      <c r="B120" s="82" t="s">
        <v>72</v>
      </c>
      <c r="C120" s="81">
        <v>805</v>
      </c>
      <c r="D120" s="34" t="s">
        <v>150</v>
      </c>
      <c r="E120" s="35" t="s">
        <v>295</v>
      </c>
      <c r="F120" s="34" t="s">
        <v>73</v>
      </c>
      <c r="G120" s="32">
        <v>37932</v>
      </c>
      <c r="H120" s="32">
        <v>0</v>
      </c>
      <c r="I120" s="32">
        <v>0</v>
      </c>
    </row>
    <row r="121" spans="1:9" ht="25.5" customHeight="1">
      <c r="A121" s="81">
        <v>112</v>
      </c>
      <c r="B121" s="87" t="s">
        <v>245</v>
      </c>
      <c r="C121" s="81">
        <v>805</v>
      </c>
      <c r="D121" s="34" t="s">
        <v>207</v>
      </c>
      <c r="E121" s="35"/>
      <c r="F121" s="34"/>
      <c r="G121" s="32">
        <f aca="true" t="shared" si="19" ref="G121:I124">G122</f>
        <v>72332.93</v>
      </c>
      <c r="H121" s="32">
        <f t="shared" si="19"/>
        <v>48000</v>
      </c>
      <c r="I121" s="32">
        <f t="shared" si="19"/>
        <v>48000</v>
      </c>
    </row>
    <row r="122" spans="1:9" ht="18" customHeight="1">
      <c r="A122" s="81">
        <v>113</v>
      </c>
      <c r="B122" s="89" t="s">
        <v>206</v>
      </c>
      <c r="C122" s="81">
        <v>805</v>
      </c>
      <c r="D122" s="34" t="s">
        <v>207</v>
      </c>
      <c r="E122" s="35">
        <v>100000000</v>
      </c>
      <c r="F122" s="34"/>
      <c r="G122" s="32">
        <f t="shared" si="19"/>
        <v>72332.93</v>
      </c>
      <c r="H122" s="32">
        <f t="shared" si="19"/>
        <v>48000</v>
      </c>
      <c r="I122" s="32">
        <f t="shared" si="19"/>
        <v>48000</v>
      </c>
    </row>
    <row r="123" spans="1:9" ht="63.75" customHeight="1">
      <c r="A123" s="81">
        <v>114</v>
      </c>
      <c r="B123" s="90" t="s">
        <v>151</v>
      </c>
      <c r="C123" s="81">
        <v>805</v>
      </c>
      <c r="D123" s="34" t="s">
        <v>207</v>
      </c>
      <c r="E123" s="35">
        <v>140000000</v>
      </c>
      <c r="F123" s="34"/>
      <c r="G123" s="32">
        <f t="shared" si="19"/>
        <v>72332.93</v>
      </c>
      <c r="H123" s="32">
        <f t="shared" si="19"/>
        <v>48000</v>
      </c>
      <c r="I123" s="32">
        <f t="shared" si="19"/>
        <v>48000</v>
      </c>
    </row>
    <row r="124" spans="1:9" ht="39" customHeight="1">
      <c r="A124" s="81">
        <v>115</v>
      </c>
      <c r="B124" s="90" t="s">
        <v>243</v>
      </c>
      <c r="C124" s="81">
        <v>805</v>
      </c>
      <c r="D124" s="34" t="s">
        <v>207</v>
      </c>
      <c r="E124" s="35">
        <v>140082110</v>
      </c>
      <c r="F124" s="34"/>
      <c r="G124" s="32">
        <f t="shared" si="19"/>
        <v>72332.93</v>
      </c>
      <c r="H124" s="32">
        <f t="shared" si="19"/>
        <v>48000</v>
      </c>
      <c r="I124" s="32">
        <f t="shared" si="19"/>
        <v>48000</v>
      </c>
    </row>
    <row r="125" spans="1:9" ht="207" customHeight="1">
      <c r="A125" s="81">
        <v>116</v>
      </c>
      <c r="B125" s="49" t="s">
        <v>213</v>
      </c>
      <c r="C125" s="81">
        <v>805</v>
      </c>
      <c r="D125" s="34" t="s">
        <v>207</v>
      </c>
      <c r="E125" s="35">
        <v>140082110</v>
      </c>
      <c r="F125" s="34" t="s">
        <v>209</v>
      </c>
      <c r="G125" s="32">
        <f aca="true" t="shared" si="20" ref="G125:I126">G126</f>
        <v>72332.93</v>
      </c>
      <c r="H125" s="32">
        <f t="shared" si="20"/>
        <v>48000</v>
      </c>
      <c r="I125" s="32">
        <f t="shared" si="20"/>
        <v>48000</v>
      </c>
    </row>
    <row r="126" spans="1:9" ht="14.25" customHeight="1">
      <c r="A126" s="81">
        <v>117</v>
      </c>
      <c r="B126" s="50" t="s">
        <v>214</v>
      </c>
      <c r="C126" s="81">
        <v>805</v>
      </c>
      <c r="D126" s="34" t="s">
        <v>207</v>
      </c>
      <c r="E126" s="35">
        <v>140082110</v>
      </c>
      <c r="F126" s="34" t="s">
        <v>81</v>
      </c>
      <c r="G126" s="32">
        <f t="shared" si="20"/>
        <v>72332.93</v>
      </c>
      <c r="H126" s="32">
        <f t="shared" si="20"/>
        <v>48000</v>
      </c>
      <c r="I126" s="32">
        <f t="shared" si="20"/>
        <v>48000</v>
      </c>
    </row>
    <row r="127" spans="1:9" ht="12.75" customHeight="1">
      <c r="A127" s="81">
        <v>118</v>
      </c>
      <c r="B127" s="50" t="s">
        <v>178</v>
      </c>
      <c r="C127" s="81">
        <v>805</v>
      </c>
      <c r="D127" s="34" t="s">
        <v>207</v>
      </c>
      <c r="E127" s="35">
        <v>140082110</v>
      </c>
      <c r="F127" s="34" t="s">
        <v>80</v>
      </c>
      <c r="G127" s="32">
        <v>72332.93</v>
      </c>
      <c r="H127" s="32">
        <v>48000</v>
      </c>
      <c r="I127" s="32">
        <v>48000</v>
      </c>
    </row>
    <row r="128" spans="1:9" ht="15" customHeight="1">
      <c r="A128" s="81">
        <v>119</v>
      </c>
      <c r="B128" s="87" t="s">
        <v>78</v>
      </c>
      <c r="C128" s="81">
        <v>805</v>
      </c>
      <c r="D128" s="34" t="s">
        <v>198</v>
      </c>
      <c r="E128" s="35"/>
      <c r="F128" s="34"/>
      <c r="G128" s="32">
        <f aca="true" t="shared" si="21" ref="G128:I134">G129</f>
        <v>48620</v>
      </c>
      <c r="H128" s="32">
        <f t="shared" si="21"/>
        <v>48620</v>
      </c>
      <c r="I128" s="32">
        <f t="shared" si="21"/>
        <v>48620</v>
      </c>
    </row>
    <row r="129" spans="1:9" ht="15" customHeight="1">
      <c r="A129" s="81">
        <v>120</v>
      </c>
      <c r="B129" s="87" t="s">
        <v>79</v>
      </c>
      <c r="C129" s="81">
        <v>805</v>
      </c>
      <c r="D129" s="34" t="s">
        <v>256</v>
      </c>
      <c r="E129" s="35"/>
      <c r="F129" s="34"/>
      <c r="G129" s="32">
        <f>G130</f>
        <v>48620</v>
      </c>
      <c r="H129" s="32">
        <f t="shared" si="21"/>
        <v>48620</v>
      </c>
      <c r="I129" s="32">
        <f t="shared" si="21"/>
        <v>48620</v>
      </c>
    </row>
    <row r="130" spans="1:9" ht="19.5" customHeight="1">
      <c r="A130" s="81">
        <v>121</v>
      </c>
      <c r="B130" s="50" t="s">
        <v>275</v>
      </c>
      <c r="C130" s="81">
        <v>805</v>
      </c>
      <c r="D130" s="34" t="s">
        <v>256</v>
      </c>
      <c r="E130" s="35">
        <v>100000000</v>
      </c>
      <c r="F130" s="34"/>
      <c r="G130" s="32">
        <f t="shared" si="21"/>
        <v>48620</v>
      </c>
      <c r="H130" s="32">
        <f t="shared" si="21"/>
        <v>48620</v>
      </c>
      <c r="I130" s="32">
        <f t="shared" si="21"/>
        <v>48620</v>
      </c>
    </row>
    <row r="131" spans="1:9" ht="72.75" customHeight="1">
      <c r="A131" s="81">
        <v>122</v>
      </c>
      <c r="B131" s="50" t="s">
        <v>151</v>
      </c>
      <c r="C131" s="81">
        <v>805</v>
      </c>
      <c r="D131" s="34" t="s">
        <v>256</v>
      </c>
      <c r="E131" s="35">
        <v>140000000</v>
      </c>
      <c r="F131" s="34"/>
      <c r="G131" s="32">
        <f>G134</f>
        <v>48620</v>
      </c>
      <c r="H131" s="32">
        <f>H134</f>
        <v>48620</v>
      </c>
      <c r="I131" s="32">
        <f>I134</f>
        <v>48620</v>
      </c>
    </row>
    <row r="132" spans="1:9" ht="25.5" customHeight="1">
      <c r="A132" s="81">
        <v>123</v>
      </c>
      <c r="B132" s="50" t="s">
        <v>243</v>
      </c>
      <c r="C132" s="81">
        <v>805</v>
      </c>
      <c r="D132" s="34" t="s">
        <v>256</v>
      </c>
      <c r="E132" s="35">
        <v>140080790</v>
      </c>
      <c r="F132" s="34"/>
      <c r="G132" s="32">
        <v>48620</v>
      </c>
      <c r="H132" s="32">
        <v>48620</v>
      </c>
      <c r="I132" s="32">
        <v>48620</v>
      </c>
    </row>
    <row r="133" spans="1:9" ht="123" customHeight="1">
      <c r="A133" s="81">
        <v>124</v>
      </c>
      <c r="B133" s="49" t="s">
        <v>276</v>
      </c>
      <c r="C133" s="81">
        <v>805</v>
      </c>
      <c r="D133" s="34" t="s">
        <v>256</v>
      </c>
      <c r="E133" s="35">
        <v>140080790</v>
      </c>
      <c r="F133" s="34"/>
      <c r="G133" s="32">
        <v>48620</v>
      </c>
      <c r="H133" s="32">
        <v>48620</v>
      </c>
      <c r="I133" s="32">
        <v>48620</v>
      </c>
    </row>
    <row r="134" spans="1:9" ht="30" customHeight="1">
      <c r="A134" s="81">
        <v>125</v>
      </c>
      <c r="B134" s="82" t="s">
        <v>70</v>
      </c>
      <c r="C134" s="81">
        <v>805</v>
      </c>
      <c r="D134" s="34" t="s">
        <v>256</v>
      </c>
      <c r="E134" s="35">
        <v>140080790</v>
      </c>
      <c r="F134" s="34" t="s">
        <v>71</v>
      </c>
      <c r="G134" s="32">
        <f t="shared" si="21"/>
        <v>48620</v>
      </c>
      <c r="H134" s="32">
        <f t="shared" si="21"/>
        <v>48620</v>
      </c>
      <c r="I134" s="32">
        <f t="shared" si="21"/>
        <v>48620</v>
      </c>
    </row>
    <row r="135" spans="1:9" ht="39.75" customHeight="1">
      <c r="A135" s="81">
        <v>126</v>
      </c>
      <c r="B135" s="82" t="s">
        <v>72</v>
      </c>
      <c r="C135" s="81">
        <v>805</v>
      </c>
      <c r="D135" s="34" t="s">
        <v>256</v>
      </c>
      <c r="E135" s="35">
        <v>140080790</v>
      </c>
      <c r="F135" s="34" t="s">
        <v>73</v>
      </c>
      <c r="G135" s="32">
        <v>48620</v>
      </c>
      <c r="H135" s="32">
        <v>48620</v>
      </c>
      <c r="I135" s="32">
        <v>48620</v>
      </c>
    </row>
    <row r="136" spans="1:9" ht="39.75" customHeight="1">
      <c r="A136" s="81">
        <v>127</v>
      </c>
      <c r="B136" s="89" t="s">
        <v>246</v>
      </c>
      <c r="C136" s="81">
        <v>805</v>
      </c>
      <c r="D136" s="34" t="s">
        <v>195</v>
      </c>
      <c r="E136" s="35"/>
      <c r="F136" s="34"/>
      <c r="G136" s="32">
        <f aca="true" t="shared" si="22" ref="G136:I139">G137</f>
        <v>26404</v>
      </c>
      <c r="H136" s="32">
        <f t="shared" si="22"/>
        <v>26404</v>
      </c>
      <c r="I136" s="32">
        <f t="shared" si="22"/>
        <v>26404</v>
      </c>
    </row>
    <row r="137" spans="1:9" ht="39.75" customHeight="1">
      <c r="A137" s="81">
        <v>128</v>
      </c>
      <c r="B137" s="89" t="s">
        <v>196</v>
      </c>
      <c r="C137" s="81">
        <v>805</v>
      </c>
      <c r="D137" s="34" t="s">
        <v>195</v>
      </c>
      <c r="E137" s="35">
        <v>100000000</v>
      </c>
      <c r="F137" s="34"/>
      <c r="G137" s="32">
        <f t="shared" si="22"/>
        <v>26404</v>
      </c>
      <c r="H137" s="32">
        <f t="shared" si="22"/>
        <v>26404</v>
      </c>
      <c r="I137" s="32">
        <f t="shared" si="22"/>
        <v>26404</v>
      </c>
    </row>
    <row r="138" spans="1:9" ht="30.75" customHeight="1">
      <c r="A138" s="81">
        <v>129</v>
      </c>
      <c r="B138" s="50" t="s">
        <v>55</v>
      </c>
      <c r="C138" s="81">
        <v>805</v>
      </c>
      <c r="D138" s="34" t="s">
        <v>195</v>
      </c>
      <c r="E138" s="35">
        <v>140000000</v>
      </c>
      <c r="F138" s="34"/>
      <c r="G138" s="32">
        <f t="shared" si="22"/>
        <v>26404</v>
      </c>
      <c r="H138" s="32">
        <f t="shared" si="22"/>
        <v>26404</v>
      </c>
      <c r="I138" s="32">
        <f t="shared" si="22"/>
        <v>26404</v>
      </c>
    </row>
    <row r="139" spans="1:9" ht="30.75" customHeight="1">
      <c r="A139" s="81">
        <v>130</v>
      </c>
      <c r="B139" s="50" t="s">
        <v>59</v>
      </c>
      <c r="C139" s="81">
        <v>805</v>
      </c>
      <c r="D139" s="34" t="s">
        <v>195</v>
      </c>
      <c r="E139" s="35">
        <v>140082090</v>
      </c>
      <c r="F139" s="34"/>
      <c r="G139" s="32">
        <f t="shared" si="22"/>
        <v>26404</v>
      </c>
      <c r="H139" s="32">
        <f t="shared" si="22"/>
        <v>26404</v>
      </c>
      <c r="I139" s="32">
        <f t="shared" si="22"/>
        <v>26404</v>
      </c>
    </row>
    <row r="140" spans="1:9" ht="138.75" customHeight="1">
      <c r="A140" s="81">
        <v>131</v>
      </c>
      <c r="B140" s="49" t="s">
        <v>250</v>
      </c>
      <c r="C140" s="81">
        <v>805</v>
      </c>
      <c r="D140" s="34" t="s">
        <v>195</v>
      </c>
      <c r="E140" s="35">
        <v>8110082090</v>
      </c>
      <c r="F140" s="34" t="s">
        <v>209</v>
      </c>
      <c r="G140" s="32">
        <f aca="true" t="shared" si="23" ref="G140:I141">G141</f>
        <v>26404</v>
      </c>
      <c r="H140" s="32">
        <f t="shared" si="23"/>
        <v>26404</v>
      </c>
      <c r="I140" s="32">
        <f t="shared" si="23"/>
        <v>26404</v>
      </c>
    </row>
    <row r="141" spans="1:9" ht="13.5" customHeight="1">
      <c r="A141" s="81">
        <v>132</v>
      </c>
      <c r="B141" s="50" t="s">
        <v>214</v>
      </c>
      <c r="C141" s="81">
        <v>805</v>
      </c>
      <c r="D141" s="34" t="s">
        <v>195</v>
      </c>
      <c r="E141" s="35">
        <v>8110082090</v>
      </c>
      <c r="F141" s="34" t="s">
        <v>81</v>
      </c>
      <c r="G141" s="32">
        <f t="shared" si="23"/>
        <v>26404</v>
      </c>
      <c r="H141" s="32">
        <f t="shared" si="23"/>
        <v>26404</v>
      </c>
      <c r="I141" s="32">
        <f t="shared" si="23"/>
        <v>26404</v>
      </c>
    </row>
    <row r="142" spans="1:9" ht="12.75" customHeight="1">
      <c r="A142" s="81">
        <v>133</v>
      </c>
      <c r="B142" s="50" t="s">
        <v>178</v>
      </c>
      <c r="C142" s="81">
        <v>805</v>
      </c>
      <c r="D142" s="34" t="s">
        <v>195</v>
      </c>
      <c r="E142" s="35">
        <v>8110082090</v>
      </c>
      <c r="F142" s="34" t="s">
        <v>80</v>
      </c>
      <c r="G142" s="32">
        <v>26404</v>
      </c>
      <c r="H142" s="32">
        <v>26404</v>
      </c>
      <c r="I142" s="32">
        <v>26404</v>
      </c>
    </row>
    <row r="143" spans="1:9" ht="15" customHeight="1">
      <c r="A143" s="81">
        <v>134</v>
      </c>
      <c r="B143" s="87" t="s">
        <v>24</v>
      </c>
      <c r="C143" s="81"/>
      <c r="D143" s="34"/>
      <c r="E143" s="81"/>
      <c r="F143" s="34"/>
      <c r="G143" s="36">
        <v>0</v>
      </c>
      <c r="H143" s="36">
        <v>230512.9</v>
      </c>
      <c r="I143" s="36">
        <v>461654.55</v>
      </c>
    </row>
    <row r="144" spans="1:9" ht="12.75">
      <c r="A144" s="125"/>
      <c r="B144" s="125"/>
      <c r="C144" s="81"/>
      <c r="D144" s="37"/>
      <c r="E144" s="81" t="s">
        <v>302</v>
      </c>
      <c r="F144" s="81"/>
      <c r="G144" s="32">
        <f>G10</f>
        <v>17108206.64</v>
      </c>
      <c r="H144" s="32">
        <f>H10</f>
        <v>9220516</v>
      </c>
      <c r="I144" s="32">
        <f>I10</f>
        <v>9233091</v>
      </c>
    </row>
  </sheetData>
  <sheetProtection/>
  <mergeCells count="15">
    <mergeCell ref="G6:G8"/>
    <mergeCell ref="A1:I1"/>
    <mergeCell ref="A2:I2"/>
    <mergeCell ref="A3:I3"/>
    <mergeCell ref="A5:I5"/>
    <mergeCell ref="A4:I4"/>
    <mergeCell ref="H6:H8"/>
    <mergeCell ref="I6:I8"/>
    <mergeCell ref="F6:F8"/>
    <mergeCell ref="A144:B144"/>
    <mergeCell ref="A6:A8"/>
    <mergeCell ref="C6:C8"/>
    <mergeCell ref="E6:E8"/>
    <mergeCell ref="D6:D8"/>
    <mergeCell ref="B6:B8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375" style="38" customWidth="1"/>
    <col min="2" max="2" width="34.125" style="38" customWidth="1"/>
    <col min="3" max="3" width="12.75390625" style="38" bestFit="1" customWidth="1"/>
    <col min="4" max="5" width="5.625" style="38" customWidth="1"/>
    <col min="6" max="6" width="14.00390625" style="38" customWidth="1"/>
    <col min="7" max="7" width="12.00390625" style="38" customWidth="1"/>
    <col min="8" max="8" width="10.625" style="38" customWidth="1"/>
    <col min="9" max="9" width="9.00390625" style="0" hidden="1" customWidth="1"/>
  </cols>
  <sheetData>
    <row r="1" spans="1:8" ht="12.75">
      <c r="A1" s="129" t="s">
        <v>274</v>
      </c>
      <c r="B1" s="129"/>
      <c r="C1" s="129"/>
      <c r="D1" s="129"/>
      <c r="E1" s="129"/>
      <c r="F1" s="129"/>
      <c r="G1" s="129"/>
      <c r="H1" s="129"/>
    </row>
    <row r="2" spans="1:8" ht="12.75">
      <c r="A2" s="130" t="s">
        <v>98</v>
      </c>
      <c r="B2" s="130"/>
      <c r="C2" s="130"/>
      <c r="D2" s="130"/>
      <c r="E2" s="130"/>
      <c r="F2" s="130"/>
      <c r="G2" s="130"/>
      <c r="H2" s="130"/>
    </row>
    <row r="3" spans="1:9" ht="12.75">
      <c r="A3" s="103" t="s">
        <v>349</v>
      </c>
      <c r="B3" s="103"/>
      <c r="C3" s="103"/>
      <c r="D3" s="103"/>
      <c r="E3" s="103"/>
      <c r="F3" s="103"/>
      <c r="G3" s="103"/>
      <c r="H3" s="103"/>
      <c r="I3" s="103"/>
    </row>
    <row r="4" ht="12.75">
      <c r="A4" s="83"/>
    </row>
    <row r="5" spans="1:8" ht="33" customHeight="1">
      <c r="A5" s="132" t="s">
        <v>273</v>
      </c>
      <c r="B5" s="132"/>
      <c r="C5" s="132"/>
      <c r="D5" s="132"/>
      <c r="E5" s="132"/>
      <c r="F5" s="132"/>
      <c r="G5" s="132"/>
      <c r="H5" s="132"/>
    </row>
    <row r="6" spans="1:8" ht="28.5" customHeight="1">
      <c r="A6" s="132"/>
      <c r="B6" s="132"/>
      <c r="C6" s="132"/>
      <c r="D6" s="132"/>
      <c r="E6" s="132"/>
      <c r="F6" s="132"/>
      <c r="G6" s="132"/>
      <c r="H6" s="132"/>
    </row>
    <row r="7" spans="1:8" ht="15.75" customHeight="1">
      <c r="A7" s="131" t="s">
        <v>47</v>
      </c>
      <c r="B7" s="131"/>
      <c r="C7" s="131"/>
      <c r="D7" s="131"/>
      <c r="E7" s="131"/>
      <c r="F7" s="131"/>
      <c r="G7" s="131"/>
      <c r="H7" s="131"/>
    </row>
    <row r="8" spans="1:8" ht="12.75" customHeight="1">
      <c r="A8" s="125" t="s">
        <v>158</v>
      </c>
      <c r="B8" s="113" t="s">
        <v>14</v>
      </c>
      <c r="C8" s="125" t="s">
        <v>15</v>
      </c>
      <c r="D8" s="125" t="s">
        <v>16</v>
      </c>
      <c r="E8" s="126" t="s">
        <v>179</v>
      </c>
      <c r="F8" s="113" t="s">
        <v>271</v>
      </c>
      <c r="G8" s="113" t="s">
        <v>238</v>
      </c>
      <c r="H8" s="113" t="s">
        <v>272</v>
      </c>
    </row>
    <row r="9" spans="1:8" ht="12.75" customHeight="1">
      <c r="A9" s="125"/>
      <c r="B9" s="113"/>
      <c r="C9" s="125"/>
      <c r="D9" s="125"/>
      <c r="E9" s="126"/>
      <c r="F9" s="134"/>
      <c r="G9" s="134"/>
      <c r="H9" s="134"/>
    </row>
    <row r="10" spans="1:8" ht="33" customHeight="1">
      <c r="A10" s="125"/>
      <c r="B10" s="113"/>
      <c r="C10" s="125"/>
      <c r="D10" s="125"/>
      <c r="E10" s="126"/>
      <c r="F10" s="134"/>
      <c r="G10" s="134"/>
      <c r="H10" s="134"/>
    </row>
    <row r="11" spans="1:8" ht="12.75">
      <c r="A11" s="81"/>
      <c r="B11" s="81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</row>
    <row r="12" spans="1:8" ht="66.75" customHeight="1">
      <c r="A12" s="81">
        <v>1</v>
      </c>
      <c r="B12" s="82" t="s">
        <v>143</v>
      </c>
      <c r="C12" s="35">
        <v>100000000</v>
      </c>
      <c r="D12" s="81"/>
      <c r="E12" s="34"/>
      <c r="F12" s="33">
        <f>F13+F48+F70+F82+F109+F155</f>
        <v>16810149.72</v>
      </c>
      <c r="G12" s="33">
        <f>G13+G48+G66</f>
        <v>1569697.1</v>
      </c>
      <c r="H12" s="33">
        <f>H13+H48+H66</f>
        <v>1329562.45</v>
      </c>
    </row>
    <row r="13" spans="1:8" ht="30" customHeight="1">
      <c r="A13" s="81">
        <v>2</v>
      </c>
      <c r="B13" s="82" t="s">
        <v>131</v>
      </c>
      <c r="C13" s="35">
        <v>110000000</v>
      </c>
      <c r="D13" s="81"/>
      <c r="E13" s="34"/>
      <c r="F13" s="33">
        <f>F14</f>
        <v>4201944.720000001</v>
      </c>
      <c r="G13" s="33">
        <f>G14</f>
        <v>1246697.1</v>
      </c>
      <c r="H13" s="33">
        <f>H14</f>
        <v>997762.45</v>
      </c>
    </row>
    <row r="14" spans="1:8" ht="102" customHeight="1">
      <c r="A14" s="81">
        <v>3</v>
      </c>
      <c r="B14" s="82" t="s">
        <v>152</v>
      </c>
      <c r="C14" s="35">
        <v>110081010</v>
      </c>
      <c r="D14" s="81"/>
      <c r="E14" s="34"/>
      <c r="F14" s="33">
        <f>F15+F19+F23+F28+F33+F38+F43</f>
        <v>4201944.720000001</v>
      </c>
      <c r="G14" s="33">
        <f>G15+G19+G23+G28+G38</f>
        <v>1246697.1</v>
      </c>
      <c r="H14" s="33">
        <f>H15+H19+H23+H28+H38</f>
        <v>997762.45</v>
      </c>
    </row>
    <row r="15" spans="1:8" ht="96" customHeight="1">
      <c r="A15" s="81">
        <v>4</v>
      </c>
      <c r="B15" s="82" t="s">
        <v>34</v>
      </c>
      <c r="C15" s="35">
        <v>110081010</v>
      </c>
      <c r="D15" s="81">
        <v>100</v>
      </c>
      <c r="E15" s="34"/>
      <c r="F15" s="33">
        <f aca="true" t="shared" si="0" ref="F15:H17">F16</f>
        <v>629187</v>
      </c>
      <c r="G15" s="33">
        <f t="shared" si="0"/>
        <v>658287</v>
      </c>
      <c r="H15" s="33">
        <f t="shared" si="0"/>
        <v>658287</v>
      </c>
    </row>
    <row r="16" spans="1:8" ht="27" customHeight="1">
      <c r="A16" s="81">
        <v>5</v>
      </c>
      <c r="B16" s="82" t="s">
        <v>54</v>
      </c>
      <c r="C16" s="35">
        <v>110081010</v>
      </c>
      <c r="D16" s="81">
        <v>120</v>
      </c>
      <c r="E16" s="34"/>
      <c r="F16" s="33">
        <f t="shared" si="0"/>
        <v>629187</v>
      </c>
      <c r="G16" s="33">
        <f t="shared" si="0"/>
        <v>658287</v>
      </c>
      <c r="H16" s="33">
        <f t="shared" si="0"/>
        <v>658287</v>
      </c>
    </row>
    <row r="17" spans="1:8" ht="16.5" customHeight="1">
      <c r="A17" s="81">
        <v>6</v>
      </c>
      <c r="B17" s="82" t="s">
        <v>180</v>
      </c>
      <c r="C17" s="35">
        <v>110081010</v>
      </c>
      <c r="D17" s="81">
        <v>120</v>
      </c>
      <c r="E17" s="34" t="s">
        <v>5</v>
      </c>
      <c r="F17" s="33">
        <f t="shared" si="0"/>
        <v>629187</v>
      </c>
      <c r="G17" s="33">
        <f t="shared" si="0"/>
        <v>658287</v>
      </c>
      <c r="H17" s="33">
        <f t="shared" si="0"/>
        <v>658287</v>
      </c>
    </row>
    <row r="18" spans="1:8" ht="19.5" customHeight="1">
      <c r="A18" s="81">
        <v>7</v>
      </c>
      <c r="B18" s="82" t="s">
        <v>189</v>
      </c>
      <c r="C18" s="35">
        <v>110081010</v>
      </c>
      <c r="D18" s="81">
        <v>120</v>
      </c>
      <c r="E18" s="34" t="s">
        <v>188</v>
      </c>
      <c r="F18" s="33">
        <f>'прил 4 ведом'!G42</f>
        <v>629187</v>
      </c>
      <c r="G18" s="33">
        <f>'прил 4 ведом'!H42</f>
        <v>658287</v>
      </c>
      <c r="H18" s="33">
        <f>'прил 4 ведом'!I42</f>
        <v>658287</v>
      </c>
    </row>
    <row r="19" spans="1:8" ht="28.5" customHeight="1">
      <c r="A19" s="81">
        <v>8</v>
      </c>
      <c r="B19" s="82" t="s">
        <v>70</v>
      </c>
      <c r="C19" s="35">
        <v>110081010</v>
      </c>
      <c r="D19" s="81">
        <v>200</v>
      </c>
      <c r="E19" s="34"/>
      <c r="F19" s="33">
        <f aca="true" t="shared" si="1" ref="F19:H21">F20</f>
        <v>1144246.1</v>
      </c>
      <c r="G19" s="33">
        <f t="shared" si="1"/>
        <v>350576</v>
      </c>
      <c r="H19" s="33">
        <f t="shared" si="1"/>
        <v>101518</v>
      </c>
    </row>
    <row r="20" spans="1:9" ht="45" customHeight="1">
      <c r="A20" s="81">
        <v>9</v>
      </c>
      <c r="B20" s="82" t="s">
        <v>72</v>
      </c>
      <c r="C20" s="35">
        <v>110081010</v>
      </c>
      <c r="D20" s="81">
        <v>240</v>
      </c>
      <c r="E20" s="34"/>
      <c r="F20" s="33">
        <f t="shared" si="1"/>
        <v>1144246.1</v>
      </c>
      <c r="G20" s="33">
        <f t="shared" si="1"/>
        <v>350576</v>
      </c>
      <c r="H20" s="33">
        <f t="shared" si="1"/>
        <v>101518</v>
      </c>
      <c r="I20" s="5"/>
    </row>
    <row r="21" spans="1:8" ht="17.25" customHeight="1">
      <c r="A21" s="81">
        <v>10</v>
      </c>
      <c r="B21" s="82" t="s">
        <v>1</v>
      </c>
      <c r="C21" s="35">
        <v>110081010</v>
      </c>
      <c r="D21" s="81">
        <v>240</v>
      </c>
      <c r="E21" s="34" t="s">
        <v>8</v>
      </c>
      <c r="F21" s="33">
        <f t="shared" si="1"/>
        <v>1144246.1</v>
      </c>
      <c r="G21" s="33">
        <f t="shared" si="1"/>
        <v>350576</v>
      </c>
      <c r="H21" s="33">
        <f t="shared" si="1"/>
        <v>101518</v>
      </c>
    </row>
    <row r="22" spans="1:8" ht="15" customHeight="1">
      <c r="A22" s="81">
        <v>11</v>
      </c>
      <c r="B22" s="82" t="s">
        <v>2</v>
      </c>
      <c r="C22" s="35">
        <v>110081010</v>
      </c>
      <c r="D22" s="81">
        <v>240</v>
      </c>
      <c r="E22" s="34" t="s">
        <v>9</v>
      </c>
      <c r="F22" s="33">
        <f>'прил 4 ведом'!G90</f>
        <v>1144246.1</v>
      </c>
      <c r="G22" s="33">
        <f>'прил 4 ведом'!H90</f>
        <v>350576</v>
      </c>
      <c r="H22" s="33">
        <f>'прил 4 ведом'!I90</f>
        <v>101518</v>
      </c>
    </row>
    <row r="23" spans="1:8" ht="133.5" customHeight="1">
      <c r="A23" s="81">
        <v>12</v>
      </c>
      <c r="B23" s="82" t="s">
        <v>251</v>
      </c>
      <c r="C23" s="35">
        <v>110081040</v>
      </c>
      <c r="D23" s="81"/>
      <c r="E23" s="34"/>
      <c r="F23" s="85">
        <f aca="true" t="shared" si="2" ref="F23:H26">F24</f>
        <v>109543</v>
      </c>
      <c r="G23" s="33">
        <f t="shared" si="2"/>
        <v>189811</v>
      </c>
      <c r="H23" s="33">
        <f t="shared" si="2"/>
        <v>209021.45</v>
      </c>
    </row>
    <row r="24" spans="1:8" ht="30" customHeight="1">
      <c r="A24" s="81">
        <v>13</v>
      </c>
      <c r="B24" s="82" t="s">
        <v>70</v>
      </c>
      <c r="C24" s="35">
        <v>110081040</v>
      </c>
      <c r="D24" s="81">
        <v>200</v>
      </c>
      <c r="E24" s="34"/>
      <c r="F24" s="33">
        <f t="shared" si="2"/>
        <v>109543</v>
      </c>
      <c r="G24" s="33">
        <f t="shared" si="2"/>
        <v>189811</v>
      </c>
      <c r="H24" s="33">
        <f t="shared" si="2"/>
        <v>209021.45</v>
      </c>
    </row>
    <row r="25" spans="1:8" ht="42.75" customHeight="1">
      <c r="A25" s="81">
        <v>14</v>
      </c>
      <c r="B25" s="82" t="s">
        <v>72</v>
      </c>
      <c r="C25" s="35">
        <v>110081040</v>
      </c>
      <c r="D25" s="81">
        <v>240</v>
      </c>
      <c r="E25" s="34"/>
      <c r="F25" s="33">
        <f t="shared" si="2"/>
        <v>109543</v>
      </c>
      <c r="G25" s="33">
        <f t="shared" si="2"/>
        <v>189811</v>
      </c>
      <c r="H25" s="33">
        <f t="shared" si="2"/>
        <v>209021.45</v>
      </c>
    </row>
    <row r="26" spans="1:8" ht="17.25" customHeight="1">
      <c r="A26" s="81">
        <v>15</v>
      </c>
      <c r="B26" s="82" t="s">
        <v>1</v>
      </c>
      <c r="C26" s="35">
        <v>110081040</v>
      </c>
      <c r="D26" s="81">
        <v>240</v>
      </c>
      <c r="E26" s="34" t="s">
        <v>8</v>
      </c>
      <c r="F26" s="33">
        <f t="shared" si="2"/>
        <v>109543</v>
      </c>
      <c r="G26" s="33">
        <f t="shared" si="2"/>
        <v>189811</v>
      </c>
      <c r="H26" s="33">
        <f t="shared" si="2"/>
        <v>209021.45</v>
      </c>
    </row>
    <row r="27" spans="1:8" ht="16.5" customHeight="1">
      <c r="A27" s="81">
        <v>16</v>
      </c>
      <c r="B27" s="82" t="s">
        <v>2</v>
      </c>
      <c r="C27" s="35">
        <v>110081040</v>
      </c>
      <c r="D27" s="81">
        <v>240</v>
      </c>
      <c r="E27" s="34" t="s">
        <v>9</v>
      </c>
      <c r="F27" s="33">
        <v>109543</v>
      </c>
      <c r="G27" s="33">
        <f>'прил 4 ведом'!H91</f>
        <v>189811</v>
      </c>
      <c r="H27" s="33">
        <f>'прил 4 ведом'!I91</f>
        <v>209021.45</v>
      </c>
    </row>
    <row r="28" spans="1:8" ht="129" customHeight="1">
      <c r="A28" s="81">
        <v>17</v>
      </c>
      <c r="B28" s="82" t="s">
        <v>153</v>
      </c>
      <c r="C28" s="35">
        <v>110081050</v>
      </c>
      <c r="D28" s="81"/>
      <c r="E28" s="34"/>
      <c r="F28" s="33">
        <f aca="true" t="shared" si="3" ref="F28:H31">F29</f>
        <v>964502.25</v>
      </c>
      <c r="G28" s="33">
        <f t="shared" si="3"/>
        <v>19087.1</v>
      </c>
      <c r="H28" s="33">
        <f t="shared" si="3"/>
        <v>0</v>
      </c>
    </row>
    <row r="29" spans="1:8" ht="27.75" customHeight="1">
      <c r="A29" s="81">
        <v>18</v>
      </c>
      <c r="B29" s="82" t="s">
        <v>70</v>
      </c>
      <c r="C29" s="35">
        <v>110081050</v>
      </c>
      <c r="D29" s="81">
        <v>200</v>
      </c>
      <c r="E29" s="34"/>
      <c r="F29" s="33">
        <f t="shared" si="3"/>
        <v>964502.25</v>
      </c>
      <c r="G29" s="33">
        <f t="shared" si="3"/>
        <v>19087.1</v>
      </c>
      <c r="H29" s="33">
        <f t="shared" si="3"/>
        <v>0</v>
      </c>
    </row>
    <row r="30" spans="1:8" ht="46.5" customHeight="1">
      <c r="A30" s="81">
        <v>19</v>
      </c>
      <c r="B30" s="82" t="s">
        <v>72</v>
      </c>
      <c r="C30" s="35">
        <v>110081050</v>
      </c>
      <c r="D30" s="81">
        <v>240</v>
      </c>
      <c r="E30" s="34"/>
      <c r="F30" s="33">
        <f t="shared" si="3"/>
        <v>964502.25</v>
      </c>
      <c r="G30" s="33">
        <f t="shared" si="3"/>
        <v>19087.1</v>
      </c>
      <c r="H30" s="33">
        <f t="shared" si="3"/>
        <v>0</v>
      </c>
    </row>
    <row r="31" spans="1:8" ht="18" customHeight="1">
      <c r="A31" s="81">
        <v>20</v>
      </c>
      <c r="B31" s="82" t="s">
        <v>1</v>
      </c>
      <c r="C31" s="35">
        <v>110081050</v>
      </c>
      <c r="D31" s="81">
        <v>240</v>
      </c>
      <c r="E31" s="34" t="s">
        <v>8</v>
      </c>
      <c r="F31" s="33">
        <f t="shared" si="3"/>
        <v>964502.25</v>
      </c>
      <c r="G31" s="33">
        <f t="shared" si="3"/>
        <v>19087.1</v>
      </c>
      <c r="H31" s="33">
        <f t="shared" si="3"/>
        <v>0</v>
      </c>
    </row>
    <row r="32" spans="1:8" ht="15.75" customHeight="1">
      <c r="A32" s="81">
        <v>21</v>
      </c>
      <c r="B32" s="82" t="s">
        <v>2</v>
      </c>
      <c r="C32" s="35">
        <v>110081050</v>
      </c>
      <c r="D32" s="81">
        <v>240</v>
      </c>
      <c r="E32" s="34" t="s">
        <v>9</v>
      </c>
      <c r="F32" s="33">
        <f>'прил 4 ведом'!G94</f>
        <v>964502.25</v>
      </c>
      <c r="G32" s="33">
        <f>'прил 4 ведом'!H94</f>
        <v>19087.1</v>
      </c>
      <c r="H32" s="33">
        <f>'прил 4 ведом'!I94</f>
        <v>0</v>
      </c>
    </row>
    <row r="33" spans="1:8" ht="86.25" customHeight="1">
      <c r="A33" s="81">
        <v>22</v>
      </c>
      <c r="B33" s="94" t="s">
        <v>299</v>
      </c>
      <c r="C33" s="35" t="s">
        <v>298</v>
      </c>
      <c r="D33" s="81"/>
      <c r="E33" s="34"/>
      <c r="F33" s="33">
        <v>1328.93</v>
      </c>
      <c r="G33" s="33">
        <v>0</v>
      </c>
      <c r="H33" s="33">
        <v>0</v>
      </c>
    </row>
    <row r="34" spans="1:8" ht="39.75" customHeight="1">
      <c r="A34" s="81">
        <v>23</v>
      </c>
      <c r="B34" s="82" t="s">
        <v>70</v>
      </c>
      <c r="C34" s="35" t="s">
        <v>298</v>
      </c>
      <c r="D34" s="81">
        <v>200</v>
      </c>
      <c r="E34" s="34"/>
      <c r="F34" s="33">
        <v>1328.93</v>
      </c>
      <c r="G34" s="33">
        <v>0</v>
      </c>
      <c r="H34" s="33">
        <v>0</v>
      </c>
    </row>
    <row r="35" spans="1:8" ht="43.5" customHeight="1">
      <c r="A35" s="81">
        <v>24</v>
      </c>
      <c r="B35" s="82" t="s">
        <v>72</v>
      </c>
      <c r="C35" s="35" t="s">
        <v>298</v>
      </c>
      <c r="D35" s="81">
        <v>240</v>
      </c>
      <c r="E35" s="34"/>
      <c r="F35" s="33">
        <v>1328.93</v>
      </c>
      <c r="G35" s="33">
        <v>0</v>
      </c>
      <c r="H35" s="33">
        <v>0</v>
      </c>
    </row>
    <row r="36" spans="1:8" ht="15.75" customHeight="1">
      <c r="A36" s="81">
        <v>25</v>
      </c>
      <c r="B36" s="82" t="s">
        <v>1</v>
      </c>
      <c r="C36" s="35" t="s">
        <v>298</v>
      </c>
      <c r="D36" s="81">
        <v>240</v>
      </c>
      <c r="E36" s="34" t="s">
        <v>9</v>
      </c>
      <c r="F36" s="33">
        <v>1328.93</v>
      </c>
      <c r="G36" s="33">
        <v>0</v>
      </c>
      <c r="H36" s="33">
        <v>0</v>
      </c>
    </row>
    <row r="37" spans="1:8" ht="15.75" customHeight="1">
      <c r="A37" s="81">
        <v>26</v>
      </c>
      <c r="B37" s="82" t="s">
        <v>2</v>
      </c>
      <c r="C37" s="35" t="s">
        <v>298</v>
      </c>
      <c r="D37" s="81">
        <v>240</v>
      </c>
      <c r="E37" s="34" t="s">
        <v>9</v>
      </c>
      <c r="F37" s="33">
        <v>1328.93</v>
      </c>
      <c r="G37" s="33">
        <v>0</v>
      </c>
      <c r="H37" s="33">
        <v>0</v>
      </c>
    </row>
    <row r="38" spans="1:8" ht="116.25" customHeight="1">
      <c r="A38" s="81">
        <v>27</v>
      </c>
      <c r="B38" s="82" t="s">
        <v>154</v>
      </c>
      <c r="C38" s="35">
        <v>110081060</v>
      </c>
      <c r="D38" s="81"/>
      <c r="E38" s="34"/>
      <c r="F38" s="33">
        <f aca="true" t="shared" si="4" ref="F38:H41">F39</f>
        <v>29837.44</v>
      </c>
      <c r="G38" s="33">
        <f t="shared" si="4"/>
        <v>28936</v>
      </c>
      <c r="H38" s="33">
        <f t="shared" si="4"/>
        <v>28936</v>
      </c>
    </row>
    <row r="39" spans="1:8" ht="88.5" customHeight="1">
      <c r="A39" s="81">
        <v>28</v>
      </c>
      <c r="B39" s="82" t="s">
        <v>34</v>
      </c>
      <c r="C39" s="35">
        <v>110081060</v>
      </c>
      <c r="D39" s="81">
        <v>100</v>
      </c>
      <c r="E39" s="34"/>
      <c r="F39" s="33">
        <f t="shared" si="4"/>
        <v>29837.44</v>
      </c>
      <c r="G39" s="33">
        <f t="shared" si="4"/>
        <v>28936</v>
      </c>
      <c r="H39" s="33">
        <f t="shared" si="4"/>
        <v>28936</v>
      </c>
    </row>
    <row r="40" spans="1:8" ht="15.75" customHeight="1">
      <c r="A40" s="81">
        <v>29</v>
      </c>
      <c r="B40" s="82" t="s">
        <v>54</v>
      </c>
      <c r="C40" s="35">
        <v>110081060</v>
      </c>
      <c r="D40" s="81">
        <v>120</v>
      </c>
      <c r="E40" s="34"/>
      <c r="F40" s="33">
        <f t="shared" si="4"/>
        <v>29837.44</v>
      </c>
      <c r="G40" s="33">
        <f t="shared" si="4"/>
        <v>28936</v>
      </c>
      <c r="H40" s="33">
        <f t="shared" si="4"/>
        <v>28936</v>
      </c>
    </row>
    <row r="41" spans="1:8" ht="15.75" customHeight="1">
      <c r="A41" s="81">
        <v>30</v>
      </c>
      <c r="B41" s="82" t="s">
        <v>180</v>
      </c>
      <c r="C41" s="35">
        <v>110081060</v>
      </c>
      <c r="D41" s="81">
        <v>120</v>
      </c>
      <c r="E41" s="34" t="s">
        <v>5</v>
      </c>
      <c r="F41" s="33">
        <f t="shared" si="4"/>
        <v>29837.44</v>
      </c>
      <c r="G41" s="33">
        <f t="shared" si="4"/>
        <v>28936</v>
      </c>
      <c r="H41" s="33">
        <f t="shared" si="4"/>
        <v>28936</v>
      </c>
    </row>
    <row r="42" spans="1:8" ht="15.75" customHeight="1">
      <c r="A42" s="81">
        <v>31</v>
      </c>
      <c r="B42" s="82" t="s">
        <v>189</v>
      </c>
      <c r="C42" s="35">
        <v>110081060</v>
      </c>
      <c r="D42" s="81">
        <v>120</v>
      </c>
      <c r="E42" s="34" t="s">
        <v>188</v>
      </c>
      <c r="F42" s="33">
        <f>'прил 4 ведом'!G43</f>
        <v>29837.44</v>
      </c>
      <c r="G42" s="33">
        <f>'прил 4 ведом'!H43</f>
        <v>28936</v>
      </c>
      <c r="H42" s="33">
        <f>'прил 4 ведом'!I43</f>
        <v>28936</v>
      </c>
    </row>
    <row r="43" spans="1:8" ht="261" customHeight="1">
      <c r="A43" s="81">
        <v>32</v>
      </c>
      <c r="B43" s="82" t="str">
        <f>'прил 4 ведом'!B100</f>
        <v>Расходы по благоустройству кладбищ сельского населенного пункта с численностью населения не более 10000 человек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 в рамках подпрограммы Галанинского сельсовета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43" s="35" t="s">
        <v>329</v>
      </c>
      <c r="D43" s="81">
        <v>240</v>
      </c>
      <c r="E43" s="34" t="s">
        <v>9</v>
      </c>
      <c r="F43" s="33">
        <f>'прил 4 ведом'!G102</f>
        <v>1323300</v>
      </c>
      <c r="G43" s="33">
        <v>0</v>
      </c>
      <c r="H43" s="33">
        <v>0</v>
      </c>
    </row>
    <row r="44" spans="1:8" ht="38.25" customHeight="1">
      <c r="A44" s="81">
        <v>33</v>
      </c>
      <c r="B44" s="82" t="s">
        <v>70</v>
      </c>
      <c r="C44" s="35" t="s">
        <v>329</v>
      </c>
      <c r="D44" s="81">
        <v>200</v>
      </c>
      <c r="E44" s="34" t="s">
        <v>9</v>
      </c>
      <c r="F44" s="33">
        <v>1323300</v>
      </c>
      <c r="G44" s="33">
        <v>0</v>
      </c>
      <c r="H44" s="33">
        <v>0</v>
      </c>
    </row>
    <row r="45" spans="1:8" ht="45.75" customHeight="1">
      <c r="A45" s="81">
        <v>34</v>
      </c>
      <c r="B45" s="82" t="str">
        <f>B35</f>
        <v>Иные закупки товаров, работ и услуг для обеспечения государственных (муниципальных) нужд</v>
      </c>
      <c r="C45" s="35" t="s">
        <v>329</v>
      </c>
      <c r="D45" s="81">
        <v>240</v>
      </c>
      <c r="E45" s="34" t="s">
        <v>9</v>
      </c>
      <c r="F45" s="33">
        <v>1323300</v>
      </c>
      <c r="G45" s="33">
        <v>0</v>
      </c>
      <c r="H45" s="33">
        <v>0</v>
      </c>
    </row>
    <row r="46" spans="1:8" ht="18.75" customHeight="1">
      <c r="A46" s="81">
        <v>35</v>
      </c>
      <c r="B46" s="82" t="s">
        <v>1</v>
      </c>
      <c r="C46" s="35" t="str">
        <f>C45</f>
        <v>01100S6660</v>
      </c>
      <c r="D46" s="81">
        <v>240</v>
      </c>
      <c r="E46" s="34" t="s">
        <v>9</v>
      </c>
      <c r="F46" s="33">
        <v>1323300</v>
      </c>
      <c r="G46" s="33">
        <v>0</v>
      </c>
      <c r="H46" s="33">
        <v>0</v>
      </c>
    </row>
    <row r="47" spans="1:8" ht="18.75" customHeight="1">
      <c r="A47" s="81">
        <v>36</v>
      </c>
      <c r="B47" s="82" t="s">
        <v>2</v>
      </c>
      <c r="C47" s="35" t="str">
        <f>C46</f>
        <v>01100S6660</v>
      </c>
      <c r="D47" s="81">
        <v>240</v>
      </c>
      <c r="E47" s="34" t="s">
        <v>9</v>
      </c>
      <c r="F47" s="33">
        <v>1323300</v>
      </c>
      <c r="G47" s="33">
        <v>0</v>
      </c>
      <c r="H47" s="33">
        <v>0</v>
      </c>
    </row>
    <row r="48" spans="1:8" ht="53.25" customHeight="1">
      <c r="A48" s="81">
        <v>37</v>
      </c>
      <c r="B48" s="82" t="s">
        <v>132</v>
      </c>
      <c r="C48" s="35">
        <v>120000000</v>
      </c>
      <c r="D48" s="81"/>
      <c r="E48" s="34"/>
      <c r="F48" s="33">
        <f>F54+F59+F64</f>
        <v>5272298</v>
      </c>
      <c r="G48" s="33">
        <f>G54</f>
        <v>323000</v>
      </c>
      <c r="H48" s="33">
        <f>H54</f>
        <v>331800</v>
      </c>
    </row>
    <row r="49" spans="1:8" ht="156.75" customHeight="1" hidden="1">
      <c r="A49" s="81">
        <v>38</v>
      </c>
      <c r="B49" s="47" t="s">
        <v>215</v>
      </c>
      <c r="C49" s="35">
        <v>120073930</v>
      </c>
      <c r="D49" s="81"/>
      <c r="E49" s="34"/>
      <c r="F49" s="33">
        <f aca="true" t="shared" si="5" ref="F49:H52">F50</f>
        <v>0</v>
      </c>
      <c r="G49" s="33">
        <f t="shared" si="5"/>
        <v>0</v>
      </c>
      <c r="H49" s="33">
        <f t="shared" si="5"/>
        <v>0</v>
      </c>
    </row>
    <row r="50" spans="1:8" ht="39" customHeight="1" hidden="1">
      <c r="A50" s="81">
        <v>39</v>
      </c>
      <c r="B50" s="48" t="s">
        <v>216</v>
      </c>
      <c r="C50" s="35">
        <v>120073930</v>
      </c>
      <c r="D50" s="81"/>
      <c r="E50" s="34"/>
      <c r="F50" s="33">
        <f t="shared" si="5"/>
        <v>0</v>
      </c>
      <c r="G50" s="33">
        <f t="shared" si="5"/>
        <v>0</v>
      </c>
      <c r="H50" s="33">
        <f t="shared" si="5"/>
        <v>0</v>
      </c>
    </row>
    <row r="51" spans="1:8" ht="39" customHeight="1" hidden="1">
      <c r="A51" s="81">
        <v>40</v>
      </c>
      <c r="B51" s="48" t="s">
        <v>217</v>
      </c>
      <c r="C51" s="35">
        <v>120073930</v>
      </c>
      <c r="D51" s="81"/>
      <c r="E51" s="34"/>
      <c r="F51" s="33">
        <f t="shared" si="5"/>
        <v>0</v>
      </c>
      <c r="G51" s="33">
        <f t="shared" si="5"/>
        <v>0</v>
      </c>
      <c r="H51" s="33">
        <f t="shared" si="5"/>
        <v>0</v>
      </c>
    </row>
    <row r="52" spans="1:8" ht="20.25" customHeight="1" hidden="1">
      <c r="A52" s="81">
        <v>41</v>
      </c>
      <c r="B52" s="82" t="s">
        <v>74</v>
      </c>
      <c r="C52" s="35">
        <v>120073930</v>
      </c>
      <c r="D52" s="81">
        <v>240</v>
      </c>
      <c r="E52" s="34" t="s">
        <v>76</v>
      </c>
      <c r="F52" s="33">
        <f t="shared" si="5"/>
        <v>0</v>
      </c>
      <c r="G52" s="33">
        <f t="shared" si="5"/>
        <v>0</v>
      </c>
      <c r="H52" s="33">
        <f t="shared" si="5"/>
        <v>0</v>
      </c>
    </row>
    <row r="53" spans="1:8" ht="18" customHeight="1" hidden="1">
      <c r="A53" s="81">
        <v>42</v>
      </c>
      <c r="B53" s="82" t="s">
        <v>62</v>
      </c>
      <c r="C53" s="35">
        <v>120073930</v>
      </c>
      <c r="D53" s="81">
        <v>240</v>
      </c>
      <c r="E53" s="34" t="s">
        <v>77</v>
      </c>
      <c r="F53" s="33">
        <v>0</v>
      </c>
      <c r="G53" s="33">
        <v>0</v>
      </c>
      <c r="H53" s="33">
        <v>0</v>
      </c>
    </row>
    <row r="54" spans="1:8" ht="154.5" customHeight="1">
      <c r="A54" s="81">
        <v>43</v>
      </c>
      <c r="B54" s="82" t="s">
        <v>133</v>
      </c>
      <c r="C54" s="35">
        <v>120081090</v>
      </c>
      <c r="D54" s="81"/>
      <c r="E54" s="34"/>
      <c r="F54" s="33">
        <f aca="true" t="shared" si="6" ref="F54:H57">F55</f>
        <v>318400</v>
      </c>
      <c r="G54" s="33">
        <f t="shared" si="6"/>
        <v>323000</v>
      </c>
      <c r="H54" s="33">
        <f t="shared" si="6"/>
        <v>331800</v>
      </c>
    </row>
    <row r="55" spans="1:8" ht="33" customHeight="1">
      <c r="A55" s="81">
        <v>44</v>
      </c>
      <c r="B55" s="82" t="s">
        <v>70</v>
      </c>
      <c r="C55" s="35">
        <v>120081090</v>
      </c>
      <c r="D55" s="81">
        <v>200</v>
      </c>
      <c r="E55" s="34"/>
      <c r="F55" s="33">
        <f t="shared" si="6"/>
        <v>318400</v>
      </c>
      <c r="G55" s="33">
        <f t="shared" si="6"/>
        <v>323000</v>
      </c>
      <c r="H55" s="33">
        <f t="shared" si="6"/>
        <v>331800</v>
      </c>
    </row>
    <row r="56" spans="1:8" ht="41.25" customHeight="1">
      <c r="A56" s="81">
        <v>45</v>
      </c>
      <c r="B56" s="82" t="s">
        <v>72</v>
      </c>
      <c r="C56" s="35">
        <v>120081090</v>
      </c>
      <c r="D56" s="81">
        <v>240</v>
      </c>
      <c r="E56" s="34"/>
      <c r="F56" s="33">
        <f t="shared" si="6"/>
        <v>318400</v>
      </c>
      <c r="G56" s="33">
        <f t="shared" si="6"/>
        <v>323000</v>
      </c>
      <c r="H56" s="33">
        <f t="shared" si="6"/>
        <v>331800</v>
      </c>
    </row>
    <row r="57" spans="1:8" ht="15.75" customHeight="1">
      <c r="A57" s="81">
        <v>46</v>
      </c>
      <c r="B57" s="82" t="s">
        <v>74</v>
      </c>
      <c r="C57" s="35">
        <v>120081090</v>
      </c>
      <c r="D57" s="81">
        <v>240</v>
      </c>
      <c r="E57" s="34" t="s">
        <v>76</v>
      </c>
      <c r="F57" s="33">
        <f t="shared" si="6"/>
        <v>318400</v>
      </c>
      <c r="G57" s="33">
        <f t="shared" si="6"/>
        <v>323000</v>
      </c>
      <c r="H57" s="33">
        <f t="shared" si="6"/>
        <v>331800</v>
      </c>
    </row>
    <row r="58" spans="1:8" ht="15.75" customHeight="1">
      <c r="A58" s="81">
        <v>47</v>
      </c>
      <c r="B58" s="82" t="s">
        <v>62</v>
      </c>
      <c r="C58" s="35">
        <v>120081090</v>
      </c>
      <c r="D58" s="81">
        <v>240</v>
      </c>
      <c r="E58" s="34" t="s">
        <v>77</v>
      </c>
      <c r="F58" s="33">
        <f>'прил 4 ведом'!G77</f>
        <v>318400</v>
      </c>
      <c r="G58" s="33">
        <f>'прил 4 ведом'!H77</f>
        <v>323000</v>
      </c>
      <c r="H58" s="33">
        <f>'прил 4 ведом'!I77</f>
        <v>331800</v>
      </c>
    </row>
    <row r="59" spans="1:8" ht="135.75" customHeight="1">
      <c r="A59" s="81">
        <v>48</v>
      </c>
      <c r="B59" s="82" t="str">
        <f>'прил 4 ведом'!B72</f>
        <v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v>
      </c>
      <c r="C59" s="35" t="s">
        <v>293</v>
      </c>
      <c r="D59" s="81"/>
      <c r="E59" s="34"/>
      <c r="F59" s="33">
        <f>F60</f>
        <v>244485</v>
      </c>
      <c r="G59" s="33">
        <v>0</v>
      </c>
      <c r="H59" s="33">
        <v>0</v>
      </c>
    </row>
    <row r="60" spans="1:8" ht="35.25" customHeight="1">
      <c r="A60" s="81">
        <v>49</v>
      </c>
      <c r="B60" s="82" t="str">
        <f>B55</f>
        <v>Закупки товаров, работ и услуг для государственных (муниципальных) нужд</v>
      </c>
      <c r="C60" s="35" t="s">
        <v>293</v>
      </c>
      <c r="D60" s="81">
        <v>200</v>
      </c>
      <c r="E60" s="34"/>
      <c r="F60" s="33">
        <f>F61</f>
        <v>244485</v>
      </c>
      <c r="G60" s="33">
        <v>0</v>
      </c>
      <c r="H60" s="33">
        <v>0</v>
      </c>
    </row>
    <row r="61" spans="1:8" ht="44.25" customHeight="1">
      <c r="A61" s="81">
        <v>50</v>
      </c>
      <c r="B61" s="82" t="str">
        <f>B56</f>
        <v>Иные закупки товаров, работ и услуг для обеспечения государственных (муниципальных) нужд</v>
      </c>
      <c r="C61" s="35" t="s">
        <v>293</v>
      </c>
      <c r="D61" s="81">
        <v>240</v>
      </c>
      <c r="E61" s="34"/>
      <c r="F61" s="33">
        <f>'прил 4 ведом'!G72</f>
        <v>244485</v>
      </c>
      <c r="G61" s="33">
        <v>0</v>
      </c>
      <c r="H61" s="33">
        <v>0</v>
      </c>
    </row>
    <row r="62" spans="1:8" ht="20.25" customHeight="1">
      <c r="A62" s="81">
        <v>51</v>
      </c>
      <c r="B62" s="82" t="str">
        <f>B57</f>
        <v>Национальная экономика</v>
      </c>
      <c r="C62" s="35" t="s">
        <v>293</v>
      </c>
      <c r="D62" s="81">
        <v>240</v>
      </c>
      <c r="E62" s="34" t="s">
        <v>76</v>
      </c>
      <c r="F62" s="33">
        <f>'прил 4 ведом'!G73</f>
        <v>244485</v>
      </c>
      <c r="G62" s="33">
        <v>0</v>
      </c>
      <c r="H62" s="33">
        <v>0</v>
      </c>
    </row>
    <row r="63" spans="1:8" ht="20.25" customHeight="1">
      <c r="A63" s="81">
        <v>52</v>
      </c>
      <c r="B63" s="82" t="str">
        <f>B58</f>
        <v>Дорожное хозяйство (дорожные фонды)</v>
      </c>
      <c r="C63" s="35" t="s">
        <v>293</v>
      </c>
      <c r="D63" s="81">
        <v>240</v>
      </c>
      <c r="E63" s="34" t="s">
        <v>77</v>
      </c>
      <c r="F63" s="33">
        <f>'прил 4 ведом'!G74</f>
        <v>244485</v>
      </c>
      <c r="G63" s="33">
        <v>0</v>
      </c>
      <c r="H63" s="33">
        <v>0</v>
      </c>
    </row>
    <row r="64" spans="1:8" ht="136.5" customHeight="1">
      <c r="A64" s="81">
        <v>53</v>
      </c>
      <c r="B64" s="92" t="s">
        <v>326</v>
      </c>
      <c r="C64" s="35" t="s">
        <v>327</v>
      </c>
      <c r="D64" s="81"/>
      <c r="E64" s="34" t="s">
        <v>77</v>
      </c>
      <c r="F64" s="32">
        <v>4709413</v>
      </c>
      <c r="G64" s="33">
        <v>0</v>
      </c>
      <c r="H64" s="33">
        <v>0</v>
      </c>
    </row>
    <row r="65" spans="1:8" ht="37.5" customHeight="1">
      <c r="A65" s="81">
        <v>54</v>
      </c>
      <c r="B65" s="82" t="str">
        <f>B60</f>
        <v>Закупки товаров, работ и услуг для государственных (муниципальных) нужд</v>
      </c>
      <c r="C65" s="35" t="str">
        <f>C64</f>
        <v> 01200S3950 </v>
      </c>
      <c r="D65" s="81"/>
      <c r="E65" s="34"/>
      <c r="F65" s="32">
        <f>F66</f>
        <v>4709413</v>
      </c>
      <c r="G65" s="33"/>
      <c r="H65" s="33"/>
    </row>
    <row r="66" spans="1:8" ht="44.25" customHeight="1">
      <c r="A66" s="81">
        <v>55</v>
      </c>
      <c r="B66" s="82" t="str">
        <f>B61</f>
        <v>Иные закупки товаров, работ и услуг для обеспечения государственных (муниципальных) нужд</v>
      </c>
      <c r="C66" s="35" t="str">
        <f>C65</f>
        <v> 01200S3950 </v>
      </c>
      <c r="D66" s="81">
        <v>240</v>
      </c>
      <c r="E66" s="34"/>
      <c r="F66" s="33">
        <f>F67</f>
        <v>4709413</v>
      </c>
      <c r="G66" s="33">
        <v>0</v>
      </c>
      <c r="H66" s="33">
        <v>0</v>
      </c>
    </row>
    <row r="67" spans="1:8" ht="20.25" customHeight="1">
      <c r="A67" s="81">
        <v>56</v>
      </c>
      <c r="B67" s="82" t="str">
        <f>B62</f>
        <v>Национальная экономика</v>
      </c>
      <c r="C67" s="35" t="str">
        <f>C66</f>
        <v> 01200S3950 </v>
      </c>
      <c r="D67" s="81">
        <v>240</v>
      </c>
      <c r="E67" s="34" t="s">
        <v>76</v>
      </c>
      <c r="F67" s="33">
        <f>'прил 4 ведом'!G81</f>
        <v>4709413</v>
      </c>
      <c r="G67" s="33">
        <v>0</v>
      </c>
      <c r="H67" s="33">
        <v>0</v>
      </c>
    </row>
    <row r="68" spans="1:8" ht="20.25" customHeight="1">
      <c r="A68" s="81">
        <v>57</v>
      </c>
      <c r="B68" s="82" t="str">
        <f>B63</f>
        <v>Дорожное хозяйство (дорожные фонды)</v>
      </c>
      <c r="C68" s="35" t="str">
        <f>C67</f>
        <v> 01200S3950 </v>
      </c>
      <c r="D68" s="81">
        <v>240</v>
      </c>
      <c r="E68" s="34" t="s">
        <v>77</v>
      </c>
      <c r="F68" s="33">
        <f>'прил 4 ведом'!G82</f>
        <v>4709413</v>
      </c>
      <c r="G68" s="33">
        <v>0</v>
      </c>
      <c r="H68" s="33">
        <v>0</v>
      </c>
    </row>
    <row r="69" spans="1:8" ht="39.75" customHeight="1">
      <c r="A69" s="81">
        <v>58</v>
      </c>
      <c r="B69" s="82" t="s">
        <v>194</v>
      </c>
      <c r="C69" s="35">
        <v>100000000</v>
      </c>
      <c r="D69" s="81"/>
      <c r="E69" s="34" t="s">
        <v>0</v>
      </c>
      <c r="F69" s="33">
        <f>'прил 4 ведом'!G58</f>
        <v>128182.32</v>
      </c>
      <c r="G69" s="33">
        <f>'прил 4 ведом'!H58</f>
        <v>164665</v>
      </c>
      <c r="H69" s="33">
        <f>'прил 4 ведом'!I58</f>
        <v>164040</v>
      </c>
    </row>
    <row r="70" spans="1:8" ht="66" customHeight="1">
      <c r="A70" s="81">
        <v>59</v>
      </c>
      <c r="B70" s="82" t="s">
        <v>240</v>
      </c>
      <c r="C70" s="35">
        <v>130000000</v>
      </c>
      <c r="D70" s="81"/>
      <c r="E70" s="34" t="s">
        <v>0</v>
      </c>
      <c r="F70" s="33">
        <f>'прил 4 ведом'!G59</f>
        <v>128182.32</v>
      </c>
      <c r="G70" s="33">
        <f>'прил 4 ведом'!H59</f>
        <v>164665</v>
      </c>
      <c r="H70" s="33">
        <f>'прил 4 ведом'!I59</f>
        <v>164040</v>
      </c>
    </row>
    <row r="71" spans="1:8" ht="126.75" customHeight="1">
      <c r="A71" s="81">
        <v>68</v>
      </c>
      <c r="B71" s="82" t="s">
        <v>137</v>
      </c>
      <c r="C71" s="34" t="s">
        <v>288</v>
      </c>
      <c r="D71" s="34"/>
      <c r="E71" s="34"/>
      <c r="F71" s="33">
        <f aca="true" t="shared" si="7" ref="F71:H74">F72</f>
        <v>110842</v>
      </c>
      <c r="G71" s="33">
        <f t="shared" si="7"/>
        <v>105300</v>
      </c>
      <c r="H71" s="33">
        <f t="shared" si="7"/>
        <v>105300</v>
      </c>
    </row>
    <row r="72" spans="1:8" ht="30" customHeight="1">
      <c r="A72" s="81">
        <v>69</v>
      </c>
      <c r="B72" s="82" t="s">
        <v>70</v>
      </c>
      <c r="C72" s="34" t="s">
        <v>288</v>
      </c>
      <c r="D72" s="34" t="s">
        <v>71</v>
      </c>
      <c r="E72" s="34"/>
      <c r="F72" s="33">
        <f t="shared" si="7"/>
        <v>110842</v>
      </c>
      <c r="G72" s="33">
        <f t="shared" si="7"/>
        <v>105300</v>
      </c>
      <c r="H72" s="33">
        <f t="shared" si="7"/>
        <v>105300</v>
      </c>
    </row>
    <row r="73" spans="1:8" ht="42.75" customHeight="1">
      <c r="A73" s="81">
        <v>70</v>
      </c>
      <c r="B73" s="82" t="s">
        <v>72</v>
      </c>
      <c r="C73" s="34" t="s">
        <v>288</v>
      </c>
      <c r="D73" s="34" t="s">
        <v>73</v>
      </c>
      <c r="E73" s="34"/>
      <c r="F73" s="33">
        <f t="shared" si="7"/>
        <v>110842</v>
      </c>
      <c r="G73" s="33">
        <f t="shared" si="7"/>
        <v>105300</v>
      </c>
      <c r="H73" s="33">
        <f t="shared" si="7"/>
        <v>105300</v>
      </c>
    </row>
    <row r="74" spans="1:8" ht="41.25" customHeight="1">
      <c r="A74" s="81">
        <v>71</v>
      </c>
      <c r="B74" s="82" t="s">
        <v>194</v>
      </c>
      <c r="C74" s="34" t="s">
        <v>288</v>
      </c>
      <c r="D74" s="81">
        <v>240</v>
      </c>
      <c r="E74" s="34" t="s">
        <v>0</v>
      </c>
      <c r="F74" s="33">
        <f t="shared" si="7"/>
        <v>110842</v>
      </c>
      <c r="G74" s="33">
        <f t="shared" si="7"/>
        <v>105300</v>
      </c>
      <c r="H74" s="33">
        <f t="shared" si="7"/>
        <v>105300</v>
      </c>
    </row>
    <row r="75" spans="1:8" ht="55.5" customHeight="1">
      <c r="A75" s="81">
        <v>72</v>
      </c>
      <c r="B75" s="82" t="str">
        <f>'прил 4 ведом'!B59</f>
        <v>Защита населения и территории от чрезвычайных ситуаций природного и техногенного характера, пожарная безопасность</v>
      </c>
      <c r="C75" s="34" t="s">
        <v>288</v>
      </c>
      <c r="D75" s="81">
        <v>240</v>
      </c>
      <c r="E75" s="34" t="s">
        <v>235</v>
      </c>
      <c r="F75" s="33">
        <v>110842</v>
      </c>
      <c r="G75" s="33">
        <v>105300</v>
      </c>
      <c r="H75" s="33">
        <v>105300</v>
      </c>
    </row>
    <row r="76" spans="1:8" ht="25.5" customHeight="1" hidden="1">
      <c r="A76" s="81">
        <v>73</v>
      </c>
      <c r="B76" s="82" t="s">
        <v>218</v>
      </c>
      <c r="C76" s="35">
        <v>210000000</v>
      </c>
      <c r="D76" s="34"/>
      <c r="E76" s="34"/>
      <c r="F76" s="33">
        <f aca="true" t="shared" si="8" ref="F76:H80">F77</f>
        <v>0</v>
      </c>
      <c r="G76" s="33">
        <f t="shared" si="8"/>
        <v>0</v>
      </c>
      <c r="H76" s="33">
        <f t="shared" si="8"/>
        <v>0</v>
      </c>
    </row>
    <row r="77" spans="1:8" ht="78.75" customHeight="1" hidden="1">
      <c r="A77" s="81">
        <v>74</v>
      </c>
      <c r="B77" s="82" t="s">
        <v>219</v>
      </c>
      <c r="C77" s="35">
        <v>210082060</v>
      </c>
      <c r="D77" s="34"/>
      <c r="E77" s="34"/>
      <c r="F77" s="33">
        <f t="shared" si="8"/>
        <v>0</v>
      </c>
      <c r="G77" s="33">
        <f t="shared" si="8"/>
        <v>0</v>
      </c>
      <c r="H77" s="33">
        <f t="shared" si="8"/>
        <v>0</v>
      </c>
    </row>
    <row r="78" spans="1:8" ht="45" customHeight="1" hidden="1">
      <c r="A78" s="81">
        <v>75</v>
      </c>
      <c r="B78" s="82" t="s">
        <v>83</v>
      </c>
      <c r="C78" s="35">
        <f>C77</f>
        <v>210082060</v>
      </c>
      <c r="D78" s="34" t="s">
        <v>81</v>
      </c>
      <c r="E78" s="34"/>
      <c r="F78" s="33">
        <f t="shared" si="8"/>
        <v>0</v>
      </c>
      <c r="G78" s="33">
        <f t="shared" si="8"/>
        <v>0</v>
      </c>
      <c r="H78" s="33">
        <f t="shared" si="8"/>
        <v>0</v>
      </c>
    </row>
    <row r="79" spans="1:8" ht="18.75" customHeight="1" hidden="1">
      <c r="A79" s="81">
        <v>76</v>
      </c>
      <c r="B79" s="82" t="s">
        <v>84</v>
      </c>
      <c r="C79" s="35">
        <f>C78</f>
        <v>210082060</v>
      </c>
      <c r="D79" s="34" t="s">
        <v>80</v>
      </c>
      <c r="E79" s="34"/>
      <c r="F79" s="33">
        <f t="shared" si="8"/>
        <v>0</v>
      </c>
      <c r="G79" s="33">
        <f t="shared" si="8"/>
        <v>0</v>
      </c>
      <c r="H79" s="33">
        <f t="shared" si="8"/>
        <v>0</v>
      </c>
    </row>
    <row r="80" spans="1:8" ht="16.5" customHeight="1" hidden="1">
      <c r="A80" s="81">
        <v>77</v>
      </c>
      <c r="B80" s="82" t="s">
        <v>19</v>
      </c>
      <c r="C80" s="35">
        <f>C79</f>
        <v>210082060</v>
      </c>
      <c r="D80" s="34" t="s">
        <v>80</v>
      </c>
      <c r="E80" s="34" t="s">
        <v>10</v>
      </c>
      <c r="F80" s="33">
        <f t="shared" si="8"/>
        <v>0</v>
      </c>
      <c r="G80" s="33">
        <f t="shared" si="8"/>
        <v>0</v>
      </c>
      <c r="H80" s="33">
        <f t="shared" si="8"/>
        <v>0</v>
      </c>
    </row>
    <row r="81" spans="1:8" ht="16.5" customHeight="1" hidden="1">
      <c r="A81" s="81">
        <v>78</v>
      </c>
      <c r="B81" s="82" t="s">
        <v>3</v>
      </c>
      <c r="C81" s="35">
        <f>C80</f>
        <v>210082060</v>
      </c>
      <c r="D81" s="34" t="s">
        <v>80</v>
      </c>
      <c r="E81" s="34" t="s">
        <v>11</v>
      </c>
      <c r="F81" s="33">
        <v>0</v>
      </c>
      <c r="G81" s="33">
        <v>0</v>
      </c>
      <c r="H81" s="33">
        <f>G81</f>
        <v>0</v>
      </c>
    </row>
    <row r="82" spans="1:8" ht="38.25" customHeight="1">
      <c r="A82" s="81">
        <v>79</v>
      </c>
      <c r="B82" s="45" t="str">
        <f>'прил 4 ведом'!B110</f>
        <v>Подпрограмма "Прочие мероприятия Галанинского сельсовета "</v>
      </c>
      <c r="C82" s="35">
        <v>140000000</v>
      </c>
      <c r="D82" s="34"/>
      <c r="E82" s="34"/>
      <c r="F82" s="33">
        <f>F83+F90+F94+F101</f>
        <v>2096392.93</v>
      </c>
      <c r="G82" s="33">
        <f>G83+G90</f>
        <v>1986128</v>
      </c>
      <c r="H82" s="33">
        <f>H83+H90</f>
        <v>1986128</v>
      </c>
    </row>
    <row r="83" spans="1:8" ht="118.5" customHeight="1">
      <c r="A83" s="81">
        <v>80</v>
      </c>
      <c r="B83" s="82" t="str">
        <f>'прил 4 ведом'!B111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83" s="35">
        <v>140082060</v>
      </c>
      <c r="D83" s="34"/>
      <c r="E83" s="34"/>
      <c r="F83" s="33">
        <f>F84</f>
        <v>1937508</v>
      </c>
      <c r="G83" s="33">
        <f>G84</f>
        <v>1937508</v>
      </c>
      <c r="H83" s="33">
        <f>H84</f>
        <v>1937508</v>
      </c>
    </row>
    <row r="84" spans="1:8" ht="40.5" customHeight="1">
      <c r="A84" s="81">
        <v>81</v>
      </c>
      <c r="B84" s="45" t="s">
        <v>214</v>
      </c>
      <c r="C84" s="35">
        <f>C83</f>
        <v>140082060</v>
      </c>
      <c r="D84" s="34" t="s">
        <v>81</v>
      </c>
      <c r="E84" s="34"/>
      <c r="F84" s="33">
        <f>F85</f>
        <v>1937508</v>
      </c>
      <c r="G84" s="33">
        <f aca="true" t="shared" si="9" ref="G84:H86">G85</f>
        <v>1937508</v>
      </c>
      <c r="H84" s="33">
        <f t="shared" si="9"/>
        <v>1937508</v>
      </c>
    </row>
    <row r="85" spans="1:8" ht="16.5" customHeight="1">
      <c r="A85" s="81">
        <v>82</v>
      </c>
      <c r="B85" s="45" t="str">
        <f>'прил 4 ведом'!B113</f>
        <v>Иные межбюджетные трансферты</v>
      </c>
      <c r="C85" s="35">
        <f>C84</f>
        <v>140082060</v>
      </c>
      <c r="D85" s="34" t="s">
        <v>80</v>
      </c>
      <c r="E85" s="34"/>
      <c r="F85" s="33">
        <f>F86</f>
        <v>1937508</v>
      </c>
      <c r="G85" s="33">
        <f t="shared" si="9"/>
        <v>1937508</v>
      </c>
      <c r="H85" s="33">
        <f t="shared" si="9"/>
        <v>1937508</v>
      </c>
    </row>
    <row r="86" spans="1:8" ht="16.5" customHeight="1">
      <c r="A86" s="81">
        <v>83</v>
      </c>
      <c r="B86" s="82" t="s">
        <v>19</v>
      </c>
      <c r="C86" s="35">
        <f>C85</f>
        <v>140082060</v>
      </c>
      <c r="D86" s="34" t="s">
        <v>80</v>
      </c>
      <c r="E86" s="34" t="s">
        <v>10</v>
      </c>
      <c r="F86" s="33">
        <f>F87</f>
        <v>1937508</v>
      </c>
      <c r="G86" s="33">
        <f t="shared" si="9"/>
        <v>1937508</v>
      </c>
      <c r="H86" s="33">
        <f t="shared" si="9"/>
        <v>1937508</v>
      </c>
    </row>
    <row r="87" spans="1:8" ht="16.5" customHeight="1">
      <c r="A87" s="81">
        <v>84</v>
      </c>
      <c r="B87" s="82" t="s">
        <v>3</v>
      </c>
      <c r="C87" s="35">
        <f>C86</f>
        <v>140082060</v>
      </c>
      <c r="D87" s="34" t="s">
        <v>80</v>
      </c>
      <c r="E87" s="34" t="s">
        <v>11</v>
      </c>
      <c r="F87" s="33">
        <f>'прил 4 ведом'!G103</f>
        <v>1937508</v>
      </c>
      <c r="G87" s="33">
        <f>'прил 4 ведом'!H103</f>
        <v>1937508</v>
      </c>
      <c r="H87" s="33">
        <f>'прил 4 ведом'!I103</f>
        <v>1937508</v>
      </c>
    </row>
    <row r="88" spans="1:8" ht="44.25" customHeight="1">
      <c r="A88" s="81">
        <v>85</v>
      </c>
      <c r="B88" s="45" t="s">
        <v>277</v>
      </c>
      <c r="C88" s="35">
        <v>140080790</v>
      </c>
      <c r="D88" s="34"/>
      <c r="E88" s="34"/>
      <c r="F88" s="33">
        <v>48620</v>
      </c>
      <c r="G88" s="33">
        <v>48620</v>
      </c>
      <c r="H88" s="33">
        <v>48620</v>
      </c>
    </row>
    <row r="89" spans="1:8" ht="122.25" customHeight="1">
      <c r="A89" s="81">
        <v>86</v>
      </c>
      <c r="B89" s="82" t="str">
        <f>'прил 4 ведом'!B133</f>
        <v>Проведение официальных физкультурных и спортивных мероприятий в рамках подпрограммы "Прочие мероприятия Галанинского сельсовета" в рамсках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89" s="35">
        <v>140080790</v>
      </c>
      <c r="D89" s="34"/>
      <c r="E89" s="34"/>
      <c r="F89" s="33">
        <f aca="true" t="shared" si="10" ref="F89:H92">F90</f>
        <v>48620</v>
      </c>
      <c r="G89" s="33">
        <f t="shared" si="10"/>
        <v>48620</v>
      </c>
      <c r="H89" s="33">
        <f t="shared" si="10"/>
        <v>48620</v>
      </c>
    </row>
    <row r="90" spans="1:8" ht="29.25" customHeight="1">
      <c r="A90" s="81">
        <v>87</v>
      </c>
      <c r="B90" s="82" t="s">
        <v>70</v>
      </c>
      <c r="C90" s="35">
        <v>140080790</v>
      </c>
      <c r="D90" s="34" t="s">
        <v>71</v>
      </c>
      <c r="E90" s="34"/>
      <c r="F90" s="33">
        <f t="shared" si="10"/>
        <v>48620</v>
      </c>
      <c r="G90" s="33">
        <f t="shared" si="10"/>
        <v>48620</v>
      </c>
      <c r="H90" s="33">
        <f t="shared" si="10"/>
        <v>48620</v>
      </c>
    </row>
    <row r="91" spans="1:8" ht="41.25" customHeight="1">
      <c r="A91" s="81">
        <v>88</v>
      </c>
      <c r="B91" s="82" t="s">
        <v>72</v>
      </c>
      <c r="C91" s="35">
        <v>140080790</v>
      </c>
      <c r="D91" s="34" t="s">
        <v>73</v>
      </c>
      <c r="E91" s="34"/>
      <c r="F91" s="33">
        <f t="shared" si="10"/>
        <v>48620</v>
      </c>
      <c r="G91" s="33">
        <f t="shared" si="10"/>
        <v>48620</v>
      </c>
      <c r="H91" s="33">
        <f t="shared" si="10"/>
        <v>48620</v>
      </c>
    </row>
    <row r="92" spans="1:8" ht="16.5" customHeight="1">
      <c r="A92" s="81">
        <v>89</v>
      </c>
      <c r="B92" s="82" t="s">
        <v>78</v>
      </c>
      <c r="C92" s="35">
        <v>140080790</v>
      </c>
      <c r="D92" s="34" t="s">
        <v>73</v>
      </c>
      <c r="E92" s="34" t="s">
        <v>198</v>
      </c>
      <c r="F92" s="33">
        <f t="shared" si="10"/>
        <v>48620</v>
      </c>
      <c r="G92" s="33">
        <f t="shared" si="10"/>
        <v>48620</v>
      </c>
      <c r="H92" s="33">
        <f t="shared" si="10"/>
        <v>48620</v>
      </c>
    </row>
    <row r="93" spans="1:8" ht="16.5" customHeight="1">
      <c r="A93" s="81">
        <v>90</v>
      </c>
      <c r="B93" s="82" t="s">
        <v>275</v>
      </c>
      <c r="C93" s="35">
        <v>140080790</v>
      </c>
      <c r="D93" s="34" t="s">
        <v>73</v>
      </c>
      <c r="E93" s="34" t="s">
        <v>256</v>
      </c>
      <c r="F93" s="33">
        <f>'прил 4 ведом'!G135</f>
        <v>48620</v>
      </c>
      <c r="G93" s="33">
        <f>'прил 4 ведом'!H135</f>
        <v>48620</v>
      </c>
      <c r="H93" s="33">
        <f>'прил 4 ведом'!I135</f>
        <v>48620</v>
      </c>
    </row>
    <row r="94" spans="1:8" ht="27.75" customHeight="1">
      <c r="A94" s="81">
        <v>91</v>
      </c>
      <c r="B94" s="50" t="s">
        <v>297</v>
      </c>
      <c r="C94" s="35">
        <v>100000000</v>
      </c>
      <c r="D94" s="34" t="s">
        <v>209</v>
      </c>
      <c r="E94" s="34" t="s">
        <v>148</v>
      </c>
      <c r="F94" s="33">
        <v>37932</v>
      </c>
      <c r="G94" s="33">
        <v>0</v>
      </c>
      <c r="H94" s="33">
        <v>0</v>
      </c>
    </row>
    <row r="95" spans="1:8" ht="27.75" customHeight="1">
      <c r="A95" s="81">
        <v>92</v>
      </c>
      <c r="B95" s="93" t="s">
        <v>149</v>
      </c>
      <c r="C95" s="35">
        <v>140000000</v>
      </c>
      <c r="D95" s="34" t="s">
        <v>209</v>
      </c>
      <c r="E95" s="34" t="s">
        <v>150</v>
      </c>
      <c r="F95" s="33">
        <v>37932</v>
      </c>
      <c r="G95" s="33">
        <v>0</v>
      </c>
      <c r="H95" s="33">
        <v>0</v>
      </c>
    </row>
    <row r="96" spans="1:8" ht="51.75" customHeight="1">
      <c r="A96" s="81">
        <v>93</v>
      </c>
      <c r="B96" s="50" t="s">
        <v>143</v>
      </c>
      <c r="C96" s="35">
        <v>140000000</v>
      </c>
      <c r="D96" s="34" t="s">
        <v>209</v>
      </c>
      <c r="E96" s="34" t="s">
        <v>150</v>
      </c>
      <c r="F96" s="33">
        <f>F97</f>
        <v>37932</v>
      </c>
      <c r="G96" s="33">
        <f>G97</f>
        <v>0</v>
      </c>
      <c r="H96" s="33">
        <f>H97</f>
        <v>0</v>
      </c>
    </row>
    <row r="97" spans="1:8" ht="27.75" customHeight="1">
      <c r="A97" s="81">
        <v>94</v>
      </c>
      <c r="B97" s="50" t="s">
        <v>243</v>
      </c>
      <c r="C97" s="35">
        <v>140000000</v>
      </c>
      <c r="D97" s="34" t="s">
        <v>209</v>
      </c>
      <c r="E97" s="34" t="s">
        <v>148</v>
      </c>
      <c r="F97" s="33">
        <f>F98</f>
        <v>37932</v>
      </c>
      <c r="G97" s="33">
        <v>0</v>
      </c>
      <c r="H97" s="33">
        <v>0</v>
      </c>
    </row>
    <row r="98" spans="1:8" ht="145.5" customHeight="1">
      <c r="A98" s="81">
        <v>95</v>
      </c>
      <c r="B98" s="90" t="s">
        <v>296</v>
      </c>
      <c r="C98" s="35" t="s">
        <v>295</v>
      </c>
      <c r="D98" s="34" t="s">
        <v>209</v>
      </c>
      <c r="E98" s="34" t="s">
        <v>148</v>
      </c>
      <c r="F98" s="33">
        <v>37932</v>
      </c>
      <c r="G98" s="33">
        <v>0</v>
      </c>
      <c r="H98" s="33">
        <v>0</v>
      </c>
    </row>
    <row r="99" spans="1:8" ht="47.25" customHeight="1">
      <c r="A99" s="81">
        <v>96</v>
      </c>
      <c r="B99" s="82" t="s">
        <v>70</v>
      </c>
      <c r="C99" s="35" t="s">
        <v>295</v>
      </c>
      <c r="D99" s="34" t="s">
        <v>71</v>
      </c>
      <c r="E99" s="34" t="s">
        <v>150</v>
      </c>
      <c r="F99" s="33">
        <v>37932</v>
      </c>
      <c r="G99" s="33">
        <v>0</v>
      </c>
      <c r="H99" s="33">
        <v>0</v>
      </c>
    </row>
    <row r="100" spans="1:8" ht="47.25" customHeight="1">
      <c r="A100" s="81">
        <v>97</v>
      </c>
      <c r="B100" s="82" t="s">
        <v>72</v>
      </c>
      <c r="C100" s="35" t="s">
        <v>295</v>
      </c>
      <c r="D100" s="34" t="s">
        <v>73</v>
      </c>
      <c r="E100" s="34" t="s">
        <v>150</v>
      </c>
      <c r="F100" s="33">
        <v>37932</v>
      </c>
      <c r="G100" s="33">
        <v>0</v>
      </c>
      <c r="H100" s="33">
        <v>0</v>
      </c>
    </row>
    <row r="101" spans="1:8" ht="16.5" customHeight="1">
      <c r="A101" s="81">
        <v>98</v>
      </c>
      <c r="B101" s="50" t="s">
        <v>245</v>
      </c>
      <c r="C101" s="35">
        <v>100000000</v>
      </c>
      <c r="D101" s="34" t="s">
        <v>209</v>
      </c>
      <c r="E101" s="34" t="s">
        <v>205</v>
      </c>
      <c r="F101" s="33">
        <f aca="true" t="shared" si="11" ref="F101:F106">F102</f>
        <v>72332.93</v>
      </c>
      <c r="G101" s="33">
        <f aca="true" t="shared" si="12" ref="G101:H103">G102</f>
        <v>48000</v>
      </c>
      <c r="H101" s="33">
        <f t="shared" si="12"/>
        <v>48000</v>
      </c>
    </row>
    <row r="102" spans="1:8" ht="15" customHeight="1">
      <c r="A102" s="81">
        <v>99</v>
      </c>
      <c r="B102" s="50" t="s">
        <v>206</v>
      </c>
      <c r="C102" s="35">
        <v>140000000</v>
      </c>
      <c r="D102" s="34" t="s">
        <v>209</v>
      </c>
      <c r="E102" s="34" t="s">
        <v>205</v>
      </c>
      <c r="F102" s="33">
        <f t="shared" si="11"/>
        <v>72332.93</v>
      </c>
      <c r="G102" s="33">
        <f t="shared" si="12"/>
        <v>48000</v>
      </c>
      <c r="H102" s="33">
        <f t="shared" si="12"/>
        <v>48000</v>
      </c>
    </row>
    <row r="103" spans="1:8" ht="51.75" customHeight="1">
      <c r="A103" s="81">
        <v>100</v>
      </c>
      <c r="B103" s="50" t="s">
        <v>143</v>
      </c>
      <c r="C103" s="35">
        <v>140000000</v>
      </c>
      <c r="D103" s="34" t="s">
        <v>209</v>
      </c>
      <c r="E103" s="34" t="s">
        <v>205</v>
      </c>
      <c r="F103" s="33">
        <f t="shared" si="11"/>
        <v>72332.93</v>
      </c>
      <c r="G103" s="33">
        <f t="shared" si="12"/>
        <v>48000</v>
      </c>
      <c r="H103" s="33">
        <f t="shared" si="12"/>
        <v>48000</v>
      </c>
    </row>
    <row r="104" spans="1:8" ht="27.75" customHeight="1">
      <c r="A104" s="81">
        <v>101</v>
      </c>
      <c r="B104" s="50" t="s">
        <v>243</v>
      </c>
      <c r="C104" s="35">
        <f>C114</f>
        <v>8110051180</v>
      </c>
      <c r="D104" s="34" t="s">
        <v>209</v>
      </c>
      <c r="E104" s="34" t="s">
        <v>207</v>
      </c>
      <c r="F104" s="33">
        <f t="shared" si="11"/>
        <v>72332.93</v>
      </c>
      <c r="G104" s="33">
        <v>48000</v>
      </c>
      <c r="H104" s="33">
        <v>48000</v>
      </c>
    </row>
    <row r="105" spans="1:8" ht="228" customHeight="1">
      <c r="A105" s="81">
        <v>102</v>
      </c>
      <c r="B105" s="49" t="s">
        <v>213</v>
      </c>
      <c r="C105" s="35">
        <v>140082110</v>
      </c>
      <c r="D105" s="34" t="s">
        <v>209</v>
      </c>
      <c r="E105" s="34" t="s">
        <v>207</v>
      </c>
      <c r="F105" s="33">
        <f t="shared" si="11"/>
        <v>72332.93</v>
      </c>
      <c r="G105" s="33">
        <f>G106</f>
        <v>48000</v>
      </c>
      <c r="H105" s="33">
        <f>H106</f>
        <v>48000</v>
      </c>
    </row>
    <row r="106" spans="1:8" ht="15" customHeight="1">
      <c r="A106" s="81">
        <v>103</v>
      </c>
      <c r="B106" s="50" t="s">
        <v>214</v>
      </c>
      <c r="C106" s="35">
        <v>140082110</v>
      </c>
      <c r="D106" s="34" t="s">
        <v>81</v>
      </c>
      <c r="E106" s="34" t="s">
        <v>207</v>
      </c>
      <c r="F106" s="33">
        <f t="shared" si="11"/>
        <v>72332.93</v>
      </c>
      <c r="G106" s="33">
        <f>G107</f>
        <v>48000</v>
      </c>
      <c r="H106" s="33">
        <f>H107</f>
        <v>48000</v>
      </c>
    </row>
    <row r="107" spans="1:8" ht="15" customHeight="1">
      <c r="A107" s="81">
        <v>104</v>
      </c>
      <c r="B107" s="50" t="s">
        <v>178</v>
      </c>
      <c r="C107" s="35">
        <v>140082110</v>
      </c>
      <c r="D107" s="81">
        <v>540</v>
      </c>
      <c r="E107" s="34" t="s">
        <v>207</v>
      </c>
      <c r="F107" s="33">
        <v>72332.93</v>
      </c>
      <c r="G107" s="33">
        <v>48000</v>
      </c>
      <c r="H107" s="33">
        <v>48000</v>
      </c>
    </row>
    <row r="108" spans="1:8" ht="28.5" customHeight="1">
      <c r="A108" s="81">
        <v>105</v>
      </c>
      <c r="B108" s="82" t="s">
        <v>55</v>
      </c>
      <c r="C108" s="35">
        <v>8100000000</v>
      </c>
      <c r="D108" s="81"/>
      <c r="E108" s="34"/>
      <c r="F108" s="33">
        <f>F109</f>
        <v>4130713.75</v>
      </c>
      <c r="G108" s="33">
        <f>G109</f>
        <v>4245517</v>
      </c>
      <c r="H108" s="33">
        <f>H109</f>
        <v>4267710</v>
      </c>
    </row>
    <row r="109" spans="1:8" ht="30.75" customHeight="1">
      <c r="A109" s="81">
        <v>106</v>
      </c>
      <c r="B109" s="82" t="s">
        <v>59</v>
      </c>
      <c r="C109" s="35">
        <v>8110000000</v>
      </c>
      <c r="D109" s="81"/>
      <c r="E109" s="34"/>
      <c r="F109" s="33">
        <f>F110+F119+F124+F129+F147</f>
        <v>4130713.75</v>
      </c>
      <c r="G109" s="33">
        <f>G124+G129+G110+G119</f>
        <v>4245517</v>
      </c>
      <c r="H109" s="33">
        <f>H124+H129+H110+H119</f>
        <v>4267710</v>
      </c>
    </row>
    <row r="110" spans="1:8" ht="90" customHeight="1">
      <c r="A110" s="81">
        <v>107</v>
      </c>
      <c r="B110" s="82" t="s">
        <v>31</v>
      </c>
      <c r="C110" s="35">
        <v>8110051180</v>
      </c>
      <c r="D110" s="34"/>
      <c r="E110" s="34"/>
      <c r="F110" s="33">
        <f>F111+F115</f>
        <v>145996.4</v>
      </c>
      <c r="G110" s="33">
        <f>G111+G115</f>
        <v>144081</v>
      </c>
      <c r="H110" s="33">
        <f>H111+H115</f>
        <v>150729</v>
      </c>
    </row>
    <row r="111" spans="1:8" ht="30.75" customHeight="1">
      <c r="A111" s="81">
        <v>108</v>
      </c>
      <c r="B111" s="82" t="s">
        <v>248</v>
      </c>
      <c r="C111" s="35">
        <v>8110051180</v>
      </c>
      <c r="D111" s="34" t="s">
        <v>117</v>
      </c>
      <c r="E111" s="34"/>
      <c r="F111" s="33">
        <f aca="true" t="shared" si="13" ref="F111:H113">F112</f>
        <v>144394.4</v>
      </c>
      <c r="G111" s="33">
        <f t="shared" si="13"/>
        <v>136166</v>
      </c>
      <c r="H111" s="33">
        <f t="shared" si="13"/>
        <v>136166</v>
      </c>
    </row>
    <row r="112" spans="1:8" ht="30.75" customHeight="1">
      <c r="A112" s="81">
        <v>109</v>
      </c>
      <c r="B112" s="82" t="s">
        <v>54</v>
      </c>
      <c r="C112" s="35">
        <v>8110051180</v>
      </c>
      <c r="D112" s="34" t="s">
        <v>69</v>
      </c>
      <c r="E112" s="34"/>
      <c r="F112" s="33">
        <f t="shared" si="13"/>
        <v>144394.4</v>
      </c>
      <c r="G112" s="33">
        <f t="shared" si="13"/>
        <v>136166</v>
      </c>
      <c r="H112" s="33">
        <f t="shared" si="13"/>
        <v>136166</v>
      </c>
    </row>
    <row r="113" spans="1:8" ht="18" customHeight="1">
      <c r="A113" s="81">
        <v>110</v>
      </c>
      <c r="B113" s="82" t="s">
        <v>190</v>
      </c>
      <c r="C113" s="35">
        <v>8110051180</v>
      </c>
      <c r="D113" s="34" t="s">
        <v>69</v>
      </c>
      <c r="E113" s="34" t="s">
        <v>192</v>
      </c>
      <c r="F113" s="33">
        <f t="shared" si="13"/>
        <v>144394.4</v>
      </c>
      <c r="G113" s="33">
        <f t="shared" si="13"/>
        <v>136166</v>
      </c>
      <c r="H113" s="33">
        <f t="shared" si="13"/>
        <v>136166</v>
      </c>
    </row>
    <row r="114" spans="1:8" ht="18.75" customHeight="1">
      <c r="A114" s="81">
        <v>111</v>
      </c>
      <c r="B114" s="82" t="s">
        <v>191</v>
      </c>
      <c r="C114" s="35">
        <v>8110051180</v>
      </c>
      <c r="D114" s="34" t="s">
        <v>69</v>
      </c>
      <c r="E114" s="34" t="s">
        <v>193</v>
      </c>
      <c r="F114" s="33">
        <v>144394.4</v>
      </c>
      <c r="G114" s="33">
        <f>'прил 4 ведом'!H55</f>
        <v>136166</v>
      </c>
      <c r="H114" s="33">
        <f>'прил 4 ведом'!I55</f>
        <v>136166</v>
      </c>
    </row>
    <row r="115" spans="1:8" ht="30.75" customHeight="1">
      <c r="A115" s="81">
        <v>112</v>
      </c>
      <c r="B115" s="82" t="s">
        <v>70</v>
      </c>
      <c r="C115" s="35">
        <v>8110051180</v>
      </c>
      <c r="D115" s="34" t="s">
        <v>71</v>
      </c>
      <c r="E115" s="34"/>
      <c r="F115" s="33">
        <f aca="true" t="shared" si="14" ref="F115:H117">F116</f>
        <v>1602</v>
      </c>
      <c r="G115" s="33">
        <f t="shared" si="14"/>
        <v>7915</v>
      </c>
      <c r="H115" s="33">
        <f t="shared" si="14"/>
        <v>14563</v>
      </c>
    </row>
    <row r="116" spans="1:8" ht="30.75" customHeight="1">
      <c r="A116" s="81">
        <v>113</v>
      </c>
      <c r="B116" s="82" t="s">
        <v>72</v>
      </c>
      <c r="C116" s="35">
        <v>8110051180</v>
      </c>
      <c r="D116" s="34" t="s">
        <v>73</v>
      </c>
      <c r="E116" s="34"/>
      <c r="F116" s="33">
        <v>1602</v>
      </c>
      <c r="G116" s="33">
        <f t="shared" si="14"/>
        <v>7915</v>
      </c>
      <c r="H116" s="33">
        <f t="shared" si="14"/>
        <v>14563</v>
      </c>
    </row>
    <row r="117" spans="1:8" ht="16.5" customHeight="1">
      <c r="A117" s="81">
        <v>114</v>
      </c>
      <c r="B117" s="82" t="s">
        <v>190</v>
      </c>
      <c r="C117" s="35">
        <v>8110051180</v>
      </c>
      <c r="D117" s="34" t="s">
        <v>73</v>
      </c>
      <c r="E117" s="34" t="s">
        <v>192</v>
      </c>
      <c r="F117" s="33">
        <f t="shared" si="14"/>
        <v>3602</v>
      </c>
      <c r="G117" s="33">
        <f t="shared" si="14"/>
        <v>7915</v>
      </c>
      <c r="H117" s="33">
        <f t="shared" si="14"/>
        <v>14563</v>
      </c>
    </row>
    <row r="118" spans="1:8" ht="30" customHeight="1">
      <c r="A118" s="81">
        <v>115</v>
      </c>
      <c r="B118" s="82" t="s">
        <v>191</v>
      </c>
      <c r="C118" s="35">
        <v>8110051180</v>
      </c>
      <c r="D118" s="34" t="s">
        <v>73</v>
      </c>
      <c r="E118" s="34" t="s">
        <v>193</v>
      </c>
      <c r="F118" s="33">
        <f>'прил 4 ведом'!G57</f>
        <v>3602</v>
      </c>
      <c r="G118" s="33">
        <f>'прил 4 ведом'!H57</f>
        <v>7915</v>
      </c>
      <c r="H118" s="33">
        <f>'прил 4 ведом'!I57</f>
        <v>14563</v>
      </c>
    </row>
    <row r="119" spans="1:8" ht="130.5" customHeight="1">
      <c r="A119" s="81">
        <v>116</v>
      </c>
      <c r="B119" s="82" t="s">
        <v>60</v>
      </c>
      <c r="C119" s="35">
        <v>8110075140</v>
      </c>
      <c r="D119" s="34"/>
      <c r="E119" s="34"/>
      <c r="F119" s="33">
        <f>F120</f>
        <v>7499</v>
      </c>
      <c r="G119" s="33">
        <f aca="true" t="shared" si="15" ref="F119:H122">G120</f>
        <v>7262</v>
      </c>
      <c r="H119" s="33">
        <f t="shared" si="15"/>
        <v>7262</v>
      </c>
    </row>
    <row r="120" spans="1:8" ht="32.25" customHeight="1">
      <c r="A120" s="81">
        <v>117</v>
      </c>
      <c r="B120" s="82" t="s">
        <v>70</v>
      </c>
      <c r="C120" s="35">
        <v>8110075140</v>
      </c>
      <c r="D120" s="34" t="s">
        <v>71</v>
      </c>
      <c r="E120" s="34"/>
      <c r="F120" s="33">
        <f t="shared" si="15"/>
        <v>7499</v>
      </c>
      <c r="G120" s="33">
        <f t="shared" si="15"/>
        <v>7262</v>
      </c>
      <c r="H120" s="33">
        <f t="shared" si="15"/>
        <v>7262</v>
      </c>
    </row>
    <row r="121" spans="1:8" ht="49.5" customHeight="1">
      <c r="A121" s="81">
        <v>118</v>
      </c>
      <c r="B121" s="82" t="s">
        <v>72</v>
      </c>
      <c r="C121" s="35">
        <v>8110075140</v>
      </c>
      <c r="D121" s="34" t="s">
        <v>73</v>
      </c>
      <c r="E121" s="34"/>
      <c r="F121" s="33">
        <f t="shared" si="15"/>
        <v>7499</v>
      </c>
      <c r="G121" s="33">
        <f t="shared" si="15"/>
        <v>7262</v>
      </c>
      <c r="H121" s="33">
        <f t="shared" si="15"/>
        <v>7262</v>
      </c>
    </row>
    <row r="122" spans="1:8" ht="16.5" customHeight="1">
      <c r="A122" s="81">
        <v>119</v>
      </c>
      <c r="B122" s="82" t="s">
        <v>180</v>
      </c>
      <c r="C122" s="35">
        <v>8110075140</v>
      </c>
      <c r="D122" s="34" t="s">
        <v>73</v>
      </c>
      <c r="E122" s="34" t="s">
        <v>5</v>
      </c>
      <c r="F122" s="33">
        <f t="shared" si="15"/>
        <v>7499</v>
      </c>
      <c r="G122" s="33">
        <f t="shared" si="15"/>
        <v>7262</v>
      </c>
      <c r="H122" s="33">
        <f t="shared" si="15"/>
        <v>7262</v>
      </c>
    </row>
    <row r="123" spans="1:8" ht="20.25" customHeight="1">
      <c r="A123" s="81">
        <v>120</v>
      </c>
      <c r="B123" s="82" t="s">
        <v>189</v>
      </c>
      <c r="C123" s="35">
        <v>8110075140</v>
      </c>
      <c r="D123" s="34" t="s">
        <v>73</v>
      </c>
      <c r="E123" s="34" t="s">
        <v>188</v>
      </c>
      <c r="F123" s="33">
        <f>'прил 4 ведом'!G37</f>
        <v>7499</v>
      </c>
      <c r="G123" s="33">
        <f>'прил 4 ведом'!H37</f>
        <v>7262</v>
      </c>
      <c r="H123" s="33">
        <f>'прил 4 ведом'!I37</f>
        <v>7262</v>
      </c>
    </row>
    <row r="124" spans="1:8" ht="88.5" customHeight="1">
      <c r="A124" s="81">
        <v>121</v>
      </c>
      <c r="B124" s="82" t="s">
        <v>161</v>
      </c>
      <c r="C124" s="35">
        <v>8110080050</v>
      </c>
      <c r="D124" s="34"/>
      <c r="E124" s="34"/>
      <c r="F124" s="33">
        <f aca="true" t="shared" si="16" ref="F124:H127">F125</f>
        <v>1000</v>
      </c>
      <c r="G124" s="33">
        <f t="shared" si="16"/>
        <v>1000</v>
      </c>
      <c r="H124" s="33">
        <f t="shared" si="16"/>
        <v>1000</v>
      </c>
    </row>
    <row r="125" spans="1:8" ht="16.5" customHeight="1">
      <c r="A125" s="81">
        <v>122</v>
      </c>
      <c r="B125" s="82" t="s">
        <v>57</v>
      </c>
      <c r="C125" s="35">
        <v>8110080050</v>
      </c>
      <c r="D125" s="34" t="s">
        <v>58</v>
      </c>
      <c r="E125" s="34"/>
      <c r="F125" s="33">
        <f t="shared" si="16"/>
        <v>1000</v>
      </c>
      <c r="G125" s="33">
        <f t="shared" si="16"/>
        <v>1000</v>
      </c>
      <c r="H125" s="33">
        <f t="shared" si="16"/>
        <v>1000</v>
      </c>
    </row>
    <row r="126" spans="1:8" ht="18" customHeight="1">
      <c r="A126" s="81">
        <v>123</v>
      </c>
      <c r="B126" s="82" t="s">
        <v>116</v>
      </c>
      <c r="C126" s="35">
        <v>8110080050</v>
      </c>
      <c r="D126" s="34" t="s">
        <v>115</v>
      </c>
      <c r="E126" s="34"/>
      <c r="F126" s="33">
        <f t="shared" si="16"/>
        <v>1000</v>
      </c>
      <c r="G126" s="33">
        <f t="shared" si="16"/>
        <v>1000</v>
      </c>
      <c r="H126" s="33">
        <f t="shared" si="16"/>
        <v>1000</v>
      </c>
    </row>
    <row r="127" spans="1:8" ht="16.5" customHeight="1">
      <c r="A127" s="81">
        <v>124</v>
      </c>
      <c r="B127" s="82" t="s">
        <v>180</v>
      </c>
      <c r="C127" s="35">
        <v>8110080050</v>
      </c>
      <c r="D127" s="34" t="s">
        <v>115</v>
      </c>
      <c r="E127" s="34" t="s">
        <v>5</v>
      </c>
      <c r="F127" s="33">
        <f t="shared" si="16"/>
        <v>1000</v>
      </c>
      <c r="G127" s="33">
        <f t="shared" si="16"/>
        <v>1000</v>
      </c>
      <c r="H127" s="33">
        <f t="shared" si="16"/>
        <v>1000</v>
      </c>
    </row>
    <row r="128" spans="1:8" ht="17.25" customHeight="1">
      <c r="A128" s="81">
        <v>125</v>
      </c>
      <c r="B128" s="82" t="s">
        <v>116</v>
      </c>
      <c r="C128" s="35">
        <v>8110080050</v>
      </c>
      <c r="D128" s="81">
        <v>870</v>
      </c>
      <c r="E128" s="34" t="s">
        <v>17</v>
      </c>
      <c r="F128" s="33">
        <v>1000</v>
      </c>
      <c r="G128" s="33">
        <v>1000</v>
      </c>
      <c r="H128" s="33">
        <v>1000</v>
      </c>
    </row>
    <row r="129" spans="1:8" ht="71.25" customHeight="1">
      <c r="A129" s="81">
        <v>126</v>
      </c>
      <c r="B129" s="82" t="s">
        <v>56</v>
      </c>
      <c r="C129" s="35">
        <v>8110080210</v>
      </c>
      <c r="D129" s="81"/>
      <c r="E129" s="34"/>
      <c r="F129" s="33">
        <f>F130+F134+F138</f>
        <v>3949814.35</v>
      </c>
      <c r="G129" s="33">
        <f>G130+G134+G138</f>
        <v>4093174</v>
      </c>
      <c r="H129" s="33">
        <f>H130+H134+H138</f>
        <v>4108719</v>
      </c>
    </row>
    <row r="130" spans="1:8" ht="80.25" customHeight="1">
      <c r="A130" s="81">
        <v>127</v>
      </c>
      <c r="B130" s="82" t="s">
        <v>248</v>
      </c>
      <c r="C130" s="35">
        <v>8110080210</v>
      </c>
      <c r="D130" s="81">
        <v>100</v>
      </c>
      <c r="E130" s="34"/>
      <c r="F130" s="33">
        <f aca="true" t="shared" si="17" ref="F130:H132">F131</f>
        <v>3368225</v>
      </c>
      <c r="G130" s="33">
        <f t="shared" si="17"/>
        <v>3702821</v>
      </c>
      <c r="H130" s="33">
        <f t="shared" si="17"/>
        <v>3702821</v>
      </c>
    </row>
    <row r="131" spans="1:8" ht="40.5" customHeight="1">
      <c r="A131" s="81">
        <v>128</v>
      </c>
      <c r="B131" s="82" t="s">
        <v>54</v>
      </c>
      <c r="C131" s="35">
        <v>8110080210</v>
      </c>
      <c r="D131" s="81">
        <v>120</v>
      </c>
      <c r="E131" s="34"/>
      <c r="F131" s="33">
        <f>F132</f>
        <v>3368225</v>
      </c>
      <c r="G131" s="33">
        <f>G132</f>
        <v>3702821</v>
      </c>
      <c r="H131" s="33">
        <f>H132</f>
        <v>3702821</v>
      </c>
    </row>
    <row r="132" spans="1:8" ht="14.25" customHeight="1">
      <c r="A132" s="81">
        <v>129</v>
      </c>
      <c r="B132" s="82" t="s">
        <v>180</v>
      </c>
      <c r="C132" s="35">
        <v>8110080210</v>
      </c>
      <c r="D132" s="81">
        <v>120</v>
      </c>
      <c r="E132" s="34" t="s">
        <v>5</v>
      </c>
      <c r="F132" s="33">
        <f t="shared" si="17"/>
        <v>3368225</v>
      </c>
      <c r="G132" s="33">
        <f>G133</f>
        <v>3702821</v>
      </c>
      <c r="H132" s="33">
        <f>H133</f>
        <v>3702821</v>
      </c>
    </row>
    <row r="133" spans="1:8" ht="78" customHeight="1">
      <c r="A133" s="81">
        <v>130</v>
      </c>
      <c r="B133" s="82" t="s">
        <v>182</v>
      </c>
      <c r="C133" s="35">
        <v>8110080210</v>
      </c>
      <c r="D133" s="81">
        <v>120</v>
      </c>
      <c r="E133" s="34" t="s">
        <v>7</v>
      </c>
      <c r="F133" s="33">
        <f>'прил 4 ведом'!G23</f>
        <v>3368225</v>
      </c>
      <c r="G133" s="33">
        <f>'прил 4 ведом'!H23</f>
        <v>3702821</v>
      </c>
      <c r="H133" s="33">
        <f>'прил 4 ведом'!I23</f>
        <v>3702821</v>
      </c>
    </row>
    <row r="134" spans="1:8" ht="38.25">
      <c r="A134" s="81">
        <v>131</v>
      </c>
      <c r="B134" s="82" t="s">
        <v>70</v>
      </c>
      <c r="C134" s="35">
        <v>8110080210</v>
      </c>
      <c r="D134" s="81">
        <v>200</v>
      </c>
      <c r="E134" s="34"/>
      <c r="F134" s="33">
        <f aca="true" t="shared" si="18" ref="F134:H136">F135</f>
        <v>520289.35</v>
      </c>
      <c r="G134" s="33">
        <f t="shared" si="18"/>
        <v>388853</v>
      </c>
      <c r="H134" s="33">
        <f t="shared" si="18"/>
        <v>404398</v>
      </c>
    </row>
    <row r="135" spans="1:8" ht="38.25">
      <c r="A135" s="81">
        <v>132</v>
      </c>
      <c r="B135" s="82" t="s">
        <v>72</v>
      </c>
      <c r="C135" s="35">
        <v>8110080210</v>
      </c>
      <c r="D135" s="81">
        <v>240</v>
      </c>
      <c r="E135" s="34"/>
      <c r="F135" s="33">
        <f t="shared" si="18"/>
        <v>520289.35</v>
      </c>
      <c r="G135" s="33">
        <f t="shared" si="18"/>
        <v>388853</v>
      </c>
      <c r="H135" s="33">
        <f t="shared" si="18"/>
        <v>404398</v>
      </c>
    </row>
    <row r="136" spans="1:8" ht="12.75">
      <c r="A136" s="81">
        <v>133</v>
      </c>
      <c r="B136" s="82" t="s">
        <v>180</v>
      </c>
      <c r="C136" s="35">
        <v>8110080210</v>
      </c>
      <c r="D136" s="81">
        <v>240</v>
      </c>
      <c r="E136" s="34" t="s">
        <v>5</v>
      </c>
      <c r="F136" s="36">
        <f t="shared" si="18"/>
        <v>520289.35</v>
      </c>
      <c r="G136" s="36">
        <f t="shared" si="18"/>
        <v>388853</v>
      </c>
      <c r="H136" s="36">
        <f t="shared" si="18"/>
        <v>404398</v>
      </c>
    </row>
    <row r="137" spans="1:8" ht="78.75" customHeight="1">
      <c r="A137" s="81">
        <v>134</v>
      </c>
      <c r="B137" s="82" t="s">
        <v>182</v>
      </c>
      <c r="C137" s="35">
        <v>8110080210</v>
      </c>
      <c r="D137" s="81">
        <v>240</v>
      </c>
      <c r="E137" s="34" t="s">
        <v>7</v>
      </c>
      <c r="F137" s="33">
        <f>'прил 4 ведом'!G25</f>
        <v>520289.35</v>
      </c>
      <c r="G137" s="33">
        <f>'прил 4 ведом'!H25</f>
        <v>388853</v>
      </c>
      <c r="H137" s="33">
        <f>'прил 4 ведом'!I25</f>
        <v>404398</v>
      </c>
    </row>
    <row r="138" spans="1:8" ht="12.75">
      <c r="A138" s="81">
        <v>135</v>
      </c>
      <c r="B138" s="82" t="s">
        <v>57</v>
      </c>
      <c r="C138" s="35">
        <v>8110080210</v>
      </c>
      <c r="D138" s="81">
        <v>800</v>
      </c>
      <c r="E138" s="34"/>
      <c r="F138" s="33">
        <f aca="true" t="shared" si="19" ref="F138:H140">F139</f>
        <v>61300</v>
      </c>
      <c r="G138" s="33">
        <f t="shared" si="19"/>
        <v>1500</v>
      </c>
      <c r="H138" s="33">
        <f t="shared" si="19"/>
        <v>1500</v>
      </c>
    </row>
    <row r="139" spans="1:8" ht="25.5">
      <c r="A139" s="81">
        <v>136</v>
      </c>
      <c r="B139" s="82" t="s">
        <v>118</v>
      </c>
      <c r="C139" s="35">
        <v>8110080210</v>
      </c>
      <c r="D139" s="81">
        <v>850</v>
      </c>
      <c r="E139" s="34"/>
      <c r="F139" s="33">
        <f t="shared" si="19"/>
        <v>61300</v>
      </c>
      <c r="G139" s="33">
        <f t="shared" si="19"/>
        <v>1500</v>
      </c>
      <c r="H139" s="33">
        <f t="shared" si="19"/>
        <v>1500</v>
      </c>
    </row>
    <row r="140" spans="1:8" ht="12.75">
      <c r="A140" s="81">
        <v>137</v>
      </c>
      <c r="B140" s="82" t="s">
        <v>180</v>
      </c>
      <c r="C140" s="35">
        <v>8110080210</v>
      </c>
      <c r="D140" s="81">
        <v>850</v>
      </c>
      <c r="E140" s="34" t="s">
        <v>5</v>
      </c>
      <c r="F140" s="33">
        <f t="shared" si="19"/>
        <v>61300</v>
      </c>
      <c r="G140" s="33">
        <f t="shared" si="19"/>
        <v>1500</v>
      </c>
      <c r="H140" s="33">
        <f t="shared" si="19"/>
        <v>1500</v>
      </c>
    </row>
    <row r="141" spans="1:8" ht="81" customHeight="1">
      <c r="A141" s="81">
        <v>138</v>
      </c>
      <c r="B141" s="82" t="s">
        <v>182</v>
      </c>
      <c r="C141" s="35">
        <v>8110080210</v>
      </c>
      <c r="D141" s="81">
        <v>850</v>
      </c>
      <c r="E141" s="34" t="s">
        <v>7</v>
      </c>
      <c r="F141" s="33">
        <v>61300</v>
      </c>
      <c r="G141" s="33">
        <v>1500</v>
      </c>
      <c r="H141" s="33">
        <v>1500</v>
      </c>
    </row>
    <row r="142" spans="1:8" ht="97.5" customHeight="1" hidden="1">
      <c r="A142" s="81">
        <v>139</v>
      </c>
      <c r="B142" s="82" t="s">
        <v>61</v>
      </c>
      <c r="C142" s="35">
        <v>8110080850</v>
      </c>
      <c r="D142" s="81"/>
      <c r="E142" s="34"/>
      <c r="F142" s="33">
        <f aca="true" t="shared" si="20" ref="F142:H145">F143</f>
        <v>0</v>
      </c>
      <c r="G142" s="33">
        <f t="shared" si="20"/>
        <v>0</v>
      </c>
      <c r="H142" s="33">
        <f t="shared" si="20"/>
        <v>0</v>
      </c>
    </row>
    <row r="143" spans="1:8" ht="30" customHeight="1" hidden="1">
      <c r="A143" s="81">
        <v>140</v>
      </c>
      <c r="B143" s="82" t="s">
        <v>70</v>
      </c>
      <c r="C143" s="35">
        <v>8110080850</v>
      </c>
      <c r="D143" s="81">
        <v>200</v>
      </c>
      <c r="E143" s="34"/>
      <c r="F143" s="33">
        <f t="shared" si="20"/>
        <v>0</v>
      </c>
      <c r="G143" s="33">
        <f t="shared" si="20"/>
        <v>0</v>
      </c>
      <c r="H143" s="33">
        <f t="shared" si="20"/>
        <v>0</v>
      </c>
    </row>
    <row r="144" spans="1:8" ht="42" customHeight="1" hidden="1">
      <c r="A144" s="81">
        <v>141</v>
      </c>
      <c r="B144" s="82" t="s">
        <v>72</v>
      </c>
      <c r="C144" s="35">
        <v>8110080850</v>
      </c>
      <c r="D144" s="81">
        <v>240</v>
      </c>
      <c r="E144" s="34"/>
      <c r="F144" s="33">
        <f t="shared" si="20"/>
        <v>0</v>
      </c>
      <c r="G144" s="33">
        <f t="shared" si="20"/>
        <v>0</v>
      </c>
      <c r="H144" s="33">
        <f t="shared" si="20"/>
        <v>0</v>
      </c>
    </row>
    <row r="145" spans="1:8" ht="18" customHeight="1" hidden="1">
      <c r="A145" s="81">
        <v>142</v>
      </c>
      <c r="B145" s="82" t="s">
        <v>180</v>
      </c>
      <c r="C145" s="35">
        <v>8110080850</v>
      </c>
      <c r="D145" s="81">
        <v>240</v>
      </c>
      <c r="E145" s="34" t="s">
        <v>5</v>
      </c>
      <c r="F145" s="33">
        <f t="shared" si="20"/>
        <v>0</v>
      </c>
      <c r="G145" s="33">
        <f t="shared" si="20"/>
        <v>0</v>
      </c>
      <c r="H145" s="33">
        <f t="shared" si="20"/>
        <v>0</v>
      </c>
    </row>
    <row r="146" spans="1:8" ht="17.25" customHeight="1" hidden="1">
      <c r="A146" s="81">
        <v>143</v>
      </c>
      <c r="B146" s="82" t="s">
        <v>189</v>
      </c>
      <c r="C146" s="35">
        <v>8110080850</v>
      </c>
      <c r="D146" s="81">
        <v>240</v>
      </c>
      <c r="E146" s="34" t="s">
        <v>188</v>
      </c>
      <c r="F146" s="33">
        <v>0</v>
      </c>
      <c r="G146" s="33">
        <v>0</v>
      </c>
      <c r="H146" s="33">
        <v>0</v>
      </c>
    </row>
    <row r="147" spans="1:8" ht="57" customHeight="1">
      <c r="A147" s="81">
        <v>144</v>
      </c>
      <c r="B147" s="50" t="s">
        <v>246</v>
      </c>
      <c r="C147" s="35">
        <v>8100000000</v>
      </c>
      <c r="D147" s="81"/>
      <c r="E147" s="34"/>
      <c r="F147" s="33">
        <f aca="true" t="shared" si="21" ref="F147:H152">F148</f>
        <v>26404</v>
      </c>
      <c r="G147" s="33">
        <f t="shared" si="21"/>
        <v>26404</v>
      </c>
      <c r="H147" s="33">
        <f t="shared" si="21"/>
        <v>26404</v>
      </c>
    </row>
    <row r="148" spans="1:8" ht="27.75" customHeight="1">
      <c r="A148" s="81">
        <v>145</v>
      </c>
      <c r="B148" s="50" t="s">
        <v>196</v>
      </c>
      <c r="C148" s="35">
        <v>8100000000</v>
      </c>
      <c r="D148" s="34" t="s">
        <v>209</v>
      </c>
      <c r="E148" s="34" t="s">
        <v>205</v>
      </c>
      <c r="F148" s="33">
        <f t="shared" si="21"/>
        <v>26404</v>
      </c>
      <c r="G148" s="33">
        <f t="shared" si="21"/>
        <v>26404</v>
      </c>
      <c r="H148" s="33">
        <f t="shared" si="21"/>
        <v>26404</v>
      </c>
    </row>
    <row r="149" spans="1:8" ht="31.5" customHeight="1">
      <c r="A149" s="81">
        <v>146</v>
      </c>
      <c r="B149" s="50" t="s">
        <v>55</v>
      </c>
      <c r="C149" s="35">
        <v>8110000000</v>
      </c>
      <c r="D149" s="34" t="s">
        <v>209</v>
      </c>
      <c r="E149" s="34" t="s">
        <v>197</v>
      </c>
      <c r="F149" s="33">
        <f t="shared" si="21"/>
        <v>26404</v>
      </c>
      <c r="G149" s="33">
        <f t="shared" si="21"/>
        <v>26404</v>
      </c>
      <c r="H149" s="33">
        <f t="shared" si="21"/>
        <v>26404</v>
      </c>
    </row>
    <row r="150" spans="1:8" ht="31.5" customHeight="1">
      <c r="A150" s="81">
        <v>147</v>
      </c>
      <c r="B150" s="50" t="s">
        <v>59</v>
      </c>
      <c r="C150" s="35">
        <f>C151</f>
        <v>8110082090</v>
      </c>
      <c r="D150" s="34" t="s">
        <v>209</v>
      </c>
      <c r="E150" s="34" t="s">
        <v>197</v>
      </c>
      <c r="F150" s="33">
        <f t="shared" si="21"/>
        <v>26404</v>
      </c>
      <c r="G150" s="33">
        <f t="shared" si="21"/>
        <v>26404</v>
      </c>
      <c r="H150" s="33">
        <f t="shared" si="21"/>
        <v>26404</v>
      </c>
    </row>
    <row r="151" spans="1:8" ht="144.75" customHeight="1">
      <c r="A151" s="81">
        <v>148</v>
      </c>
      <c r="B151" s="49" t="s">
        <v>250</v>
      </c>
      <c r="C151" s="35">
        <v>8110082090</v>
      </c>
      <c r="D151" s="34" t="s">
        <v>209</v>
      </c>
      <c r="E151" s="34" t="s">
        <v>195</v>
      </c>
      <c r="F151" s="33">
        <f t="shared" si="21"/>
        <v>26404</v>
      </c>
      <c r="G151" s="33">
        <f t="shared" si="21"/>
        <v>26404</v>
      </c>
      <c r="H151" s="33">
        <f t="shared" si="21"/>
        <v>26404</v>
      </c>
    </row>
    <row r="152" spans="1:8" ht="15" customHeight="1">
      <c r="A152" s="81">
        <v>149</v>
      </c>
      <c r="B152" s="50" t="s">
        <v>214</v>
      </c>
      <c r="C152" s="35">
        <v>8110082090</v>
      </c>
      <c r="D152" s="81">
        <v>500</v>
      </c>
      <c r="E152" s="34" t="s">
        <v>195</v>
      </c>
      <c r="F152" s="33">
        <f t="shared" si="21"/>
        <v>26404</v>
      </c>
      <c r="G152" s="33">
        <f t="shared" si="21"/>
        <v>26404</v>
      </c>
      <c r="H152" s="33">
        <f t="shared" si="21"/>
        <v>26404</v>
      </c>
    </row>
    <row r="153" spans="1:8" ht="15" customHeight="1">
      <c r="A153" s="81">
        <v>150</v>
      </c>
      <c r="B153" s="50" t="s">
        <v>178</v>
      </c>
      <c r="C153" s="35">
        <v>8110082090</v>
      </c>
      <c r="D153" s="81">
        <v>540</v>
      </c>
      <c r="E153" s="34" t="s">
        <v>195</v>
      </c>
      <c r="F153" s="33">
        <v>26404</v>
      </c>
      <c r="G153" s="33">
        <v>26404</v>
      </c>
      <c r="H153" s="33">
        <v>26404</v>
      </c>
    </row>
    <row r="154" spans="1:8" ht="55.5" customHeight="1">
      <c r="A154" s="81">
        <v>151</v>
      </c>
      <c r="B154" s="82" t="s">
        <v>51</v>
      </c>
      <c r="C154" s="35">
        <v>9100000000</v>
      </c>
      <c r="D154" s="81"/>
      <c r="E154" s="34"/>
      <c r="F154" s="33">
        <f>F155</f>
        <v>980618</v>
      </c>
      <c r="G154" s="33">
        <f>G155</f>
        <v>949592</v>
      </c>
      <c r="H154" s="33">
        <f>H155</f>
        <v>949592</v>
      </c>
    </row>
    <row r="155" spans="1:8" ht="25.5">
      <c r="A155" s="81">
        <v>152</v>
      </c>
      <c r="B155" s="82" t="s">
        <v>52</v>
      </c>
      <c r="C155" s="35">
        <v>9110000000</v>
      </c>
      <c r="D155" s="81"/>
      <c r="E155" s="34"/>
      <c r="F155" s="33">
        <f>F158</f>
        <v>980618</v>
      </c>
      <c r="G155" s="33">
        <f>G158</f>
        <v>949592</v>
      </c>
      <c r="H155" s="33">
        <f>H158</f>
        <v>949592</v>
      </c>
    </row>
    <row r="156" spans="1:8" ht="90" customHeight="1">
      <c r="A156" s="81">
        <v>153</v>
      </c>
      <c r="B156" s="82" t="s">
        <v>53</v>
      </c>
      <c r="C156" s="35">
        <v>9110080210</v>
      </c>
      <c r="D156" s="81"/>
      <c r="E156" s="34"/>
      <c r="F156" s="33">
        <f aca="true" t="shared" si="22" ref="F156:H159">F157</f>
        <v>980618</v>
      </c>
      <c r="G156" s="33">
        <f t="shared" si="22"/>
        <v>949592</v>
      </c>
      <c r="H156" s="33">
        <f t="shared" si="22"/>
        <v>949592</v>
      </c>
    </row>
    <row r="157" spans="1:8" ht="83.25" customHeight="1">
      <c r="A157" s="81">
        <v>154</v>
      </c>
      <c r="B157" s="82" t="s">
        <v>248</v>
      </c>
      <c r="C157" s="35">
        <v>9110080210</v>
      </c>
      <c r="D157" s="81">
        <v>100</v>
      </c>
      <c r="E157" s="34"/>
      <c r="F157" s="33">
        <f t="shared" si="22"/>
        <v>980618</v>
      </c>
      <c r="G157" s="33">
        <f t="shared" si="22"/>
        <v>949592</v>
      </c>
      <c r="H157" s="33">
        <f t="shared" si="22"/>
        <v>949592</v>
      </c>
    </row>
    <row r="158" spans="1:8" ht="38.25">
      <c r="A158" s="81">
        <v>155</v>
      </c>
      <c r="B158" s="82" t="s">
        <v>54</v>
      </c>
      <c r="C158" s="35">
        <v>9110080210</v>
      </c>
      <c r="D158" s="81">
        <v>120</v>
      </c>
      <c r="E158" s="34"/>
      <c r="F158" s="33">
        <f t="shared" si="22"/>
        <v>980618</v>
      </c>
      <c r="G158" s="33">
        <f t="shared" si="22"/>
        <v>949592</v>
      </c>
      <c r="H158" s="33">
        <f t="shared" si="22"/>
        <v>949592</v>
      </c>
    </row>
    <row r="159" spans="1:8" ht="12.75">
      <c r="A159" s="81">
        <v>156</v>
      </c>
      <c r="B159" s="82" t="s">
        <v>180</v>
      </c>
      <c r="C159" s="35">
        <v>9110080210</v>
      </c>
      <c r="D159" s="81">
        <v>120</v>
      </c>
      <c r="E159" s="34" t="s">
        <v>5</v>
      </c>
      <c r="F159" s="33">
        <f t="shared" si="22"/>
        <v>980618</v>
      </c>
      <c r="G159" s="33">
        <f t="shared" si="22"/>
        <v>949592</v>
      </c>
      <c r="H159" s="33">
        <f t="shared" si="22"/>
        <v>949592</v>
      </c>
    </row>
    <row r="160" spans="1:8" ht="54.75" customHeight="1">
      <c r="A160" s="81">
        <v>157</v>
      </c>
      <c r="B160" s="82" t="s">
        <v>13</v>
      </c>
      <c r="C160" s="35">
        <v>9110080210</v>
      </c>
      <c r="D160" s="81">
        <v>120</v>
      </c>
      <c r="E160" s="34" t="s">
        <v>6</v>
      </c>
      <c r="F160" s="33">
        <f>'прил 4 ведом'!G12</f>
        <v>980618</v>
      </c>
      <c r="G160" s="33">
        <f>'прил 4 ведом'!H12</f>
        <v>949592</v>
      </c>
      <c r="H160" s="33">
        <f>'прил 4 ведом'!I12</f>
        <v>949592</v>
      </c>
    </row>
    <row r="161" spans="1:9" ht="15">
      <c r="A161" s="81">
        <v>158</v>
      </c>
      <c r="B161" s="82" t="s">
        <v>24</v>
      </c>
      <c r="C161" s="81"/>
      <c r="D161" s="34"/>
      <c r="E161" s="81"/>
      <c r="F161" s="36">
        <f>'прил 4 ведом'!G143</f>
        <v>0</v>
      </c>
      <c r="G161" s="36">
        <v>227850</v>
      </c>
      <c r="H161" s="36">
        <f>'прил 4 ведом'!I143</f>
        <v>461654.55</v>
      </c>
      <c r="I161" s="6"/>
    </row>
    <row r="162" spans="1:9" ht="15">
      <c r="A162" s="133"/>
      <c r="B162" s="133"/>
      <c r="C162" s="81"/>
      <c r="D162" s="37"/>
      <c r="E162" s="81"/>
      <c r="F162" s="33">
        <f>'прил 4 ведом'!G144</f>
        <v>17108206.64</v>
      </c>
      <c r="G162" s="33">
        <v>9220516</v>
      </c>
      <c r="H162" s="33">
        <v>9233091</v>
      </c>
      <c r="I162" s="7"/>
    </row>
    <row r="163" spans="6:8" ht="12.75">
      <c r="F163" s="79"/>
      <c r="G163" s="79"/>
      <c r="H163" s="79"/>
    </row>
    <row r="164" spans="6:8" ht="12.75">
      <c r="F164" s="79"/>
      <c r="G164" s="79"/>
      <c r="H164" s="79"/>
    </row>
  </sheetData>
  <sheetProtection/>
  <mergeCells count="14">
    <mergeCell ref="A8:A10"/>
    <mergeCell ref="B8:B10"/>
    <mergeCell ref="C8:C10"/>
    <mergeCell ref="D8:D10"/>
    <mergeCell ref="A1:H1"/>
    <mergeCell ref="A2:H2"/>
    <mergeCell ref="A7:H7"/>
    <mergeCell ref="A5:H6"/>
    <mergeCell ref="A3:I3"/>
    <mergeCell ref="A162:B162"/>
    <mergeCell ref="F8:F10"/>
    <mergeCell ref="G8:G10"/>
    <mergeCell ref="H8:H10"/>
    <mergeCell ref="E8:E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RePack by Diakov</cp:lastModifiedBy>
  <cp:lastPrinted>2022-12-30T02:59:10Z</cp:lastPrinted>
  <dcterms:created xsi:type="dcterms:W3CDTF">2010-12-02T07:50:49Z</dcterms:created>
  <dcterms:modified xsi:type="dcterms:W3CDTF">2022-12-30T03:12:34Z</dcterms:modified>
  <cp:category/>
  <cp:version/>
  <cp:contentType/>
  <cp:contentStatus/>
</cp:coreProperties>
</file>