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67" tabRatio="676" activeTab="4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прил 8 РП,ЦСР,ВР" sheetId="9" r:id="rId9"/>
    <sheet name="Лист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<sst xmlns="http://schemas.openxmlformats.org/spreadsheetml/2006/main" count="1374" uniqueCount="506">
  <si>
    <t xml:space="preserve"> 01 05 02 01 10 0000 610</t>
  </si>
  <si>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</si>
  <si>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</si>
  <si>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</si>
  <si>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</si>
  <si>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</si>
  <si>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</si>
  <si>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</si>
  <si>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</si>
  <si>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</si>
  <si>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</si>
  <si>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</si>
  <si>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</si>
  <si>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</si>
  <si>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</si>
  <si>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</si>
  <si>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</si>
  <si>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</si>
  <si>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</si>
  <si>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</si>
  <si>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</si>
  <si>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</si>
  <si>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</si>
  <si>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</si>
  <si>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</si>
  <si>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</si>
  <si>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</si>
  <si>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</si>
  <si>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</si>
  <si>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</si>
  <si>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</si>
  <si>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</si>
  <si>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</si>
  <si>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</si>
  <si>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</si>
  <si>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</si>
  <si>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</si>
  <si>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</si>
  <si>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</si>
  <si>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</si>
  <si>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</si>
  <si>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</si>
  <si>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</si>
  <si>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1 17 05050 10 0000 180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</si>
  <si>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</si>
  <si>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</si>
  <si>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</si>
  <si>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</si>
  <si>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</si>
  <si>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</si>
  <si>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</si>
  <si>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</si>
  <si>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</si>
  <si>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</si>
  <si>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</si>
  <si>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</si>
  <si>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</si>
  <si>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</si>
  <si>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</si>
  <si>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</si>
  <si>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</si>
  <si>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</si>
  <si>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</si>
  <si>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</si>
  <si>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</si>
  <si>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</si>
  <si>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</si>
  <si>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</si>
  <si>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</si>
  <si>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</si>
  <si>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</si>
  <si>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</si>
  <si>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</si>
  <si>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</si>
  <si>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</si>
  <si>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</si>
  <si>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</si>
  <si>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</si>
  <si>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</si>
  <si>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</si>
  <si>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</si>
  <si>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</si>
  <si>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</si>
  <si>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</si>
  <si>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</si>
  <si>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</si>
  <si>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</si>
  <si>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</si>
  <si>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</si>
  <si>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</si>
  <si>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</si>
  <si>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</si>
  <si>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</si>
  <si>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 xml:space="preserve">         Установить, что публичные нормативные обязательства поселения не принимаются.</t>
  </si>
  <si>
    <t>540</t>
  </si>
  <si>
    <t>500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</si>
  <si>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</si>
  <si>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</si>
  <si>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>000 1 08 04020 01 0000 110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</si>
  <si>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</si>
  <si>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</si>
  <si>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</si>
  <si>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</si>
  <si>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</si>
  <si>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</si>
  <si>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</si>
  <si>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</si>
  <si>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</si>
  <si>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</si>
  <si>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</si>
  <si>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</si>
  <si>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</si>
  <si>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 , находящихся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</si>
  <si>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</si>
  <si>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</si>
  <si>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</si>
  <si>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</si>
  <si>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</si>
  <si>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</si>
  <si>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</si>
  <si>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</si>
  <si>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</si>
  <si>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</si>
  <si>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</si>
  <si>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</si>
  <si>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</si>
  <si>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</si>
  <si>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</si>
  <si>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</si>
  <si>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</si>
  <si>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1.       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</si>
  <si>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</si>
  <si>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</si>
  <si>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4.       Администрация Галанинского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</si>
  <si>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>Статья 15.  Вступление в силу настоящего решения</t>
  </si>
  <si>
    <t xml:space="preserve"> 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</si>
  <si>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</si>
  <si>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</si>
  <si>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Глава Галанинского сельсовета                                                                              Т.Е.Ритерс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</si>
  <si>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</si>
  <si>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</si>
  <si>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Субвенции бюджетам сельских  поселений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</si>
  <si>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Перечисления из бюджетов сельских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</si>
  <si>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</si>
  <si>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</si>
  <si>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Администрация Галанинского сельсовета Казачинского района Красноярского края</t>
  </si>
  <si>
    <t xml:space="preserve">Администрация Галанинского сельсовета             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</si>
  <si>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</si>
  <si>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</si>
  <si>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</si>
  <si>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</si>
  <si>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</si>
  <si>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</si>
  <si>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</si>
  <si>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</si>
  <si>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</si>
  <si>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</si>
  <si>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</si>
  <si>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</si>
  <si>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</si>
  <si>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</si>
  <si>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</si>
  <si>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</si>
  <si>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</si>
  <si>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7) в случае заключения Администрацией Галанинского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</si>
  <si>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</si>
  <si>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</si>
  <si>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</si>
  <si>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</si>
  <si>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</si>
  <si>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</si>
  <si>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</si>
  <si>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</si>
  <si>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</si>
  <si>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</si>
  <si>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</si>
  <si>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</si>
  <si>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</si>
  <si>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</si>
  <si>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</si>
  <si>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</si>
  <si>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</si>
  <si>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</si>
  <si>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</si>
  <si>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</si>
  <si>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</si>
  <si>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</si>
  <si>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</si>
  <si>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</si>
  <si>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</si>
  <si>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</si>
  <si>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</si>
  <si>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</si>
  <si>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</si>
  <si>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</si>
  <si>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</si>
  <si>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</si>
  <si>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</si>
  <si>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</si>
  <si>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</si>
  <si>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</si>
  <si>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</si>
  <si>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</si>
  <si>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</si>
  <si>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</si>
  <si>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</si>
  <si>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</si>
  <si>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</si>
  <si>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</si>
  <si>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</si>
  <si>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</si>
  <si>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</si>
  <si>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</si>
  <si>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</si>
  <si>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</si>
  <si>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</si>
  <si>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</si>
  <si>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</si>
  <si>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</si>
  <si>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</si>
  <si>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</si>
  <si>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</si>
  <si>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</si>
  <si>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</si>
  <si>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</si>
  <si>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</si>
  <si>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1 11 09045 10 0000 120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</si>
  <si>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</si>
  <si>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</si>
  <si>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</si>
  <si>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</si>
  <si>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</si>
  <si>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</si>
  <si>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</si>
  <si>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</si>
  <si>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1.      Установить верхний предел муниципального внутреннего долга  по долговым обязательствам поселения:</t>
  </si>
  <si>
    <t>2.      Предельный объем расходов на обслуживание муниципального долга в Администрации Галанинского сельсовета не должен превышать:</t>
  </si>
  <si>
    <t>3.      Установить предельный объем муниципального долга Администрации Галанинского сельсовета в сумме: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</si>
  <si>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</si>
  <si>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</si>
  <si>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</si>
  <si>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</si>
  <si>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</si>
  <si>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</si>
  <si>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</si>
  <si>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</si>
  <si>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</si>
  <si>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</si>
  <si>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</si>
  <si>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</si>
  <si>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</si>
  <si>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</si>
  <si>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</si>
  <si>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</si>
  <si>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</si>
  <si>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</si>
  <si>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</si>
  <si>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</si>
  <si>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</si>
  <si>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</si>
  <si>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</si>
  <si>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</si>
  <si>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</si>
  <si>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</si>
  <si>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</si>
  <si>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</si>
  <si>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</si>
  <si>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</si>
  <si>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</si>
  <si>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</si>
  <si>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</si>
  <si>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</si>
  <si>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</si>
  <si>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</si>
  <si>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</si>
  <si>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</si>
  <si>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</si>
  <si>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1 14  02053 10 0000 440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</si>
  <si>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</si>
  <si>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</si>
  <si>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</si>
  <si>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возмещения ущерба имуществу, зачисляемые в бюджеты сельских поселений</t>
  </si>
  <si>
    <t>1 16 33050 10 0000 140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</si>
  <si>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</si>
  <si>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</si>
  <si>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</si>
  <si>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>1403</t>
  </si>
  <si>
    <t>Прочие межбюджетные трансферты общего характера</t>
  </si>
  <si>
    <t>1400</t>
  </si>
  <si>
    <t>1 11 05025 10 0000 120</t>
  </si>
  <si>
    <t>Доходы 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</si>
  <si>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</si>
  <si>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</si>
  <si>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Возврат остатков субвенций на осуществление первичного воинского учета на территориях где отсутствуют комиссариаты из бюджетных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</si>
  <si>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</si>
  <si>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1 14  06025 10 0000 430</t>
  </si>
  <si>
    <t>1100</t>
  </si>
  <si>
    <t>1101</t>
  </si>
  <si>
    <t>Доходы бюджета поселений  2021 года</t>
  </si>
  <si>
    <t>182 1 01 020020 10 0000 110</t>
  </si>
  <si>
    <t xml:space="preserve">Приложение  </t>
  </si>
  <si>
    <t>Доходы , от сдачи в 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</si>
  <si>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Статья 2. Главные администраторы доходов бюджета поселения и главные администраторы источников внутреннего финансирования дефицита бюджета поселения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</si>
  <si>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</si>
  <si>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</si>
  <si>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</si>
  <si>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</si>
  <si>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</si>
  <si>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</si>
  <si>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</si>
  <si>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</si>
  <si>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</si>
  <si>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</si>
  <si>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</si>
  <si>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</si>
  <si>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</si>
  <si>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</si>
  <si>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</si>
  <si>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</si>
  <si>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</si>
  <si>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</si>
  <si>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</si>
  <si>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</si>
  <si>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</si>
  <si>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</si>
  <si>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</si>
  <si>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</si>
  <si>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</si>
  <si>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</si>
  <si>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</si>
  <si>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</si>
  <si>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</si>
  <si>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</si>
  <si>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Статья 4. Изменение показателей  бюджетной росписи бюджета поселения</t>
  </si>
  <si>
    <t>Статья 5.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</si>
  <si>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>Статья 6.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</si>
  <si>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>Статья 13. Иные межбюджетные трансферты.</t>
  </si>
  <si>
    <t>Статья 14. Публичные нормативные обязательства.</t>
  </si>
  <si>
    <t>Доходы бюджета поселений  2022 года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</si>
  <si>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</si>
  <si>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Прочие доходы от компенсации затрат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</si>
  <si>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</si>
  <si>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межбюджетные трансферты, передаваемые бюджетам сельских поселений на поддержку мер по обеспечению сбалансированности бюджета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</si>
  <si>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заработной платы (минимального размера оплаты труда)</t>
  </si>
  <si>
    <t>2 02 49999 10 0018 150</t>
  </si>
  <si>
    <t>2 02 49999 10 0014 150</t>
  </si>
  <si>
    <t>2 02 49999 10 0007 150</t>
  </si>
  <si>
    <t>2 02 49999 10 0006 150</t>
  </si>
  <si>
    <t>2 02 49999 10 0004 150</t>
  </si>
  <si>
    <t>2 02 15001 10 0020 150</t>
  </si>
  <si>
    <t>2 02 15001 10 0030 150</t>
  </si>
  <si>
    <t>2 02 30024 10 4901 150</t>
  </si>
  <si>
    <t>2 02 30024 10 4902 150</t>
  </si>
  <si>
    <t>2 02 35118 10 0000 150</t>
  </si>
  <si>
    <t>2 02 49999 10 0002 150</t>
  </si>
  <si>
    <t>2 02 49999 10 0003 150</t>
  </si>
  <si>
    <t>2 07 05020 10 0000 150</t>
  </si>
  <si>
    <t>2 07 05030 10 0000 150</t>
  </si>
  <si>
    <t>2 08 05000 10 0000 150</t>
  </si>
  <si>
    <t>2 19 35118 10 0000 150</t>
  </si>
  <si>
    <t>2 19 60010 10 0000 150</t>
  </si>
  <si>
    <t>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</si>
  <si>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</si>
  <si>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</si>
  <si>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Красноярского края "Дороги Красноярья" государственной программы Красноярского края "Развитие транспортной системы"</t>
  </si>
  <si>
    <t>2 02 49999 10 7641 150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</si>
  <si>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</si>
  <si>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</si>
  <si>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</si>
  <si>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</si>
  <si>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</si>
  <si>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</si>
  <si>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</si>
  <si>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</si>
  <si>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</si>
  <si>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</si>
  <si>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</si>
  <si>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</si>
  <si>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</si>
  <si>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</si>
  <si>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</si>
  <si>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</si>
  <si>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</si>
  <si>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</si>
  <si>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</si>
  <si>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</si>
  <si>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Сумма на 2022 год</t>
  </si>
  <si>
    <t>01400S5550</t>
  </si>
  <si>
    <t xml:space="preserve">Прочие межбюджетные трансферты, передаваемые бюджетам сельских поселений </t>
  </si>
  <si>
    <t>Статья 1. Основные характеристики бюджета поселения на 2021 год                                                                                             и плановый период 2022-2023 годов</t>
  </si>
  <si>
    <t xml:space="preserve">     1. Утвердить основные характеристики бюджета поселения на 2021 год:</t>
  </si>
  <si>
    <t xml:space="preserve">     2. Утвердить основные характеристики бюджета поселения на 2022 год и на 2023 год:</t>
  </si>
  <si>
    <t xml:space="preserve">     Установить, что  Глава АдминистрацииГаланинского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 без внесения изменений в настоящее Решение :</t>
  </si>
  <si>
    <t xml:space="preserve">    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</si>
  <si>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 год.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</si>
  <si>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2021году и плановом периоде 2022-2023годов в бюджет Казачинского района:</t>
  </si>
  <si>
    <t>Источники внутреннего финансирования дефицита бюджета поселения в 2021 году и плановом периоде 2022-2023 годов</t>
  </si>
  <si>
    <t xml:space="preserve">   2021 год</t>
  </si>
  <si>
    <t xml:space="preserve">  2022 год</t>
  </si>
  <si>
    <t xml:space="preserve">  2023год</t>
  </si>
  <si>
    <t>Доходы бюджета поселений на 2021 год и плановый период 2022-2023 годов</t>
  </si>
  <si>
    <t>805 2 02 29999 10 0000 150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</si>
  <si>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2021 год и плановый период 2022-2023 годов</t>
  </si>
  <si>
    <t>Сумма на 2023 год</t>
  </si>
  <si>
    <t xml:space="preserve">       Ведомственная структура расходов бюджета поселения на 2021 год  и плановый период 2022-2023 годов</t>
  </si>
  <si>
    <t>Сумма на    2023 год</t>
  </si>
  <si>
    <t>1100L2990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</si>
  <si>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2021 год и плановый период 2022-2023 годы</t>
  </si>
  <si>
    <t>Сумма на    2021 год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</si>
  <si>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2021 год  и плановый период 2022-2023 годов</t>
  </si>
  <si>
    <t>01100L2990</t>
  </si>
  <si>
    <t>1300S4120</t>
  </si>
  <si>
    <t>Мероприятия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t>
  </si>
  <si>
    <t>Доходы бюджета поселений  2023 года</t>
  </si>
  <si>
    <t xml:space="preserve">                   «О  бюджете Галанинского сельсовета на 2021 год и</t>
  </si>
  <si>
    <t xml:space="preserve">         плановый период 2022-2023 годов»</t>
  </si>
  <si>
    <t>Статья 3. Доходы бюджета поселения на 2021 год и плановый период 2022-2023 годов</t>
  </si>
  <si>
    <t xml:space="preserve">         Утвердить доходы бюджета поселения на 2021 год и плановый период 2022-2023 годов согласно приложению 4 к настоящему Решению.</t>
  </si>
  <si>
    <t xml:space="preserve">     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годов, составляет 5 штатных единиц, в том числе выборных должностных лиц, осуществляющих свои полномочия на постоянной основе- 1 штатная единица, численность работников, муниципальных служащих - 4 штатные единицы.</t>
  </si>
  <si>
    <t xml:space="preserve"> 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</si>
  <si>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>Сумма на 2021год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</si>
  <si>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</si>
  <si>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субсидии бюджета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</si>
  <si>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805 2 02 29999 10 1060 150</t>
  </si>
  <si>
    <t>Прочие субсидии бюджета сельских поселений  (поселений на капитальный ремонт и ремонт автомобильных дорог общего пользования местного значения  )</t>
  </si>
  <si>
    <t>финансирование</t>
  </si>
  <si>
    <t>Подпрограмма "Содержание автомобильных дорог общего пользования Галанинского сельсовета "</t>
  </si>
  <si>
    <t>01200S5080</t>
  </si>
  <si>
    <t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</si>
  <si>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Софинансирование 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</si>
  <si>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Расходы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</si>
  <si>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01200S5090</t>
  </si>
  <si>
    <t>Софинансирование расходов поселений на капитальный ремонт и ремонт автомобильных дорог общего пользования местного значения за счет средств  поселения 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</si>
  <si>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</si>
  <si>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</si>
  <si>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01200S4920</t>
  </si>
  <si>
    <t>805 202 29999 10 7412 150</t>
  </si>
  <si>
    <t>к Решению Галанинского сельского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</si>
  <si>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 2020 годах, увеличиваются (индексируются) в 2021г ,  2022-2023 годах на коэффициент, равный 1.</t>
  </si>
  <si>
    <t xml:space="preserve">Муниципальная программа "Развитие физической культуры и спорта" </t>
  </si>
  <si>
    <t xml:space="preserve">Обеспечение деятельности (оказания услуг) ведомственных учреждений в рамках  муниципальной программы Галанинского сельсовета "Развитие физической культуры и спорта" 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</si>
  <si>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</si>
  <si>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</si>
  <si>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Перечень главных администрируемых доходов бюджета поселения  на 2021 год и плановый период 2022-2023годов</t>
  </si>
  <si>
    <t>на 2021 год и плановый период 2022-2023годов</t>
  </si>
  <si>
    <r>
      <t xml:space="preserve"> к</t>
    </r>
    <r>
      <rPr>
        <sz val="10"/>
        <rFont val="Times New Roman"/>
        <family val="1"/>
      </rPr>
      <t xml:space="preserve">  Решению Галанинского сельского</t>
    </r>
  </si>
  <si>
    <t xml:space="preserve">                                                                                     к  Решению  Галанинского сельского  совета</t>
  </si>
  <si>
    <t xml:space="preserve">     1) прогнозируемый общий объем  доходов бюджета поселения в сумме 11 766 550,00 рублей;</t>
  </si>
  <si>
    <t xml:space="preserve">     2) общий объем расходов бюджета поселения в сумме 11 766 550,00 рублей;</t>
  </si>
  <si>
    <t xml:space="preserve">     1) прогнозируемый общий объем  доходов бюджета поселения на 2022 год в сумме  9 341 850,00 руб.  и на 2023 год в сумме  9 196 011,00 руб.;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</si>
  <si>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</si>
  <si>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</si>
  <si>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 xml:space="preserve"> Статья 8.  Особенности использования средств, получаемых муниципальными бюджетными учреждениями в 2021 году</t>
  </si>
  <si>
    <t xml:space="preserve">Статья 9. Особенности исполнения бюджета поселения в 2021 году </t>
  </si>
  <si>
    <t>Статья 11. Дорожный фонд Галанинского сельсовета</t>
  </si>
  <si>
    <t>Статья 12. Муниципальный внутренний долг  Галанинского сельсовета</t>
  </si>
  <si>
    <t xml:space="preserve">      на 1 января 2022 года в сумме 0,00 рублей, в том числе  по муниципальным гарантиям в сумме 0,00 рублей;</t>
  </si>
  <si>
    <t xml:space="preserve">       на 1 января 2023 года в сумме 0,00 рублей, в том числе по муниципальным гарантиям в сумме 0,00 рублей;</t>
  </si>
  <si>
    <t xml:space="preserve">        на 1 января 2024 года в сумме 0,00 рублей, в том числе по муниципальным гарантиям в сумме 0,00 рублей.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</si>
  <si>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1 742 020,00рублей ежегодно  в 2021-2023годах.</t>
  </si>
  <si>
    <t xml:space="preserve">       365 887,50 рублей на 2021 год</t>
  </si>
  <si>
    <t xml:space="preserve">       370 730,00  рублей на 2022 год</t>
  </si>
  <si>
    <t xml:space="preserve">       376 060,00 рублей на 2023 год</t>
  </si>
  <si>
    <t xml:space="preserve">        Утвердить объем бюджетных ассигнований дорожного фонда Администрации Галанинского сельсовета  на 2021 в сумме  2 875 689,00 рублей, на 2022 год в сумме  550 281,00ублей, на 2023 год в сумме 518 017,00 рублей.</t>
  </si>
  <si>
    <t xml:space="preserve">       1 384 185,45 рублей в 2022 году;</t>
  </si>
  <si>
    <t xml:space="preserve">      1 378 430,85 рублей в 2023 году.</t>
  </si>
  <si>
    <t xml:space="preserve">        1 748 341,65  рублей в 2021году;</t>
  </si>
  <si>
    <t>805 202 29999 10 5299 150</t>
  </si>
  <si>
    <t>Мероприятия связанных с благоустройством и восстановление воинских захоронений в рамках  подпрограммы "Благоустройство территории Галанинского сельсовета" муниципальной программы Галаниснкого      сельсовета "Создание безопасных и комфортных условий для проживания на территории Галанинского сельсовета"</t>
  </si>
  <si>
    <t>Совета депутатов  от   25.12.2020г № 5-12</t>
  </si>
  <si>
    <t xml:space="preserve"> № 5-12  от 25 .12.2020г.</t>
  </si>
  <si>
    <t>Совета депутатов  от    25.12.2020г № 5-12</t>
  </si>
  <si>
    <t>Совета депутатов от      25.12.2020 № 5-12</t>
  </si>
  <si>
    <t>Совета депутатов  от     25.12.2020г  № 5-12</t>
  </si>
  <si>
    <t>Совета депутатов  от  25.12.2020г  №  5-12</t>
  </si>
  <si>
    <t>Совета депутатов  от    25.12.2020г  № 5-12</t>
  </si>
  <si>
    <t>Совета депутатов  от     25.12.2020г  №  5-12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</si>
  <si>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</si>
  <si>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</si>
  <si>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Муниципальная программа "Развитие физической культуры и спорта на территории Галанинского сельсовета"</t>
  </si>
  <si>
    <t>Прочие  межбюджетные трансферты, передаваемые бюджетам сельских поселений  на благоустройство и  восстановление воинских захоронений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</si>
  <si>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</si>
  <si>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</si>
  <si>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</si>
  <si>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</si>
  <si>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</si>
  <si>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инициативы, в рамках подпрограммы "Поддержки местных инициатив" государственной программы Красноярского края</t>
  </si>
  <si>
    <t xml:space="preserve">    2) общий объем расходов бюджета поселения  на 2022 год в сумме 9 341 850,00руб, в том  числе  условно утвержденные расходы     в сумме 2270850,00руб., и на 2023год  в сумме   9 196 011,00 руб., в том числе условно подтвержденные расходы  437 905,00руб.</t>
  </si>
  <si>
    <t xml:space="preserve">        Установить, что в расходной части бюджета поселения предусматривается резервный фонд администрации  Галанинского сельсовета на 2021 год и плановый период 2022-2023 годов в сумме 1 000 рублей ежегодно. Расходование средств резервного фонда осуществляется в соответствии с Порядком, установленным Администрацией Галанинского сельсовета.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</si>
  <si>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48 000,00 руб. ежегодно в 2021-2023 годах. </t>
  </si>
  <si>
    <t xml:space="preserve">         Решение подлежит официальному опубликованию в газете "Галанинский вестник" и вступает в силу с 1 января 2021  года, но не ранее дня, следующего за днем его официального опубликования. Решение вступает в силу с 1 января 2021года и подлежит  официальному опубликованию. в течении 10 дней после его подписания.</t>
  </si>
  <si>
    <t>2.Межбюджетные трансферты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органов местного самоуправления в сумме 26 404,00рублей ежегодно  в 2021-2023годах.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</si>
  <si>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</si>
  <si>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</si>
  <si>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r>
      <t>Статья 7. Индексация заработной платы работников муниципальных учреждений</t>
    </r>
    <r>
      <rPr>
        <sz val="10"/>
        <rFont val="Times New Roman"/>
        <family val="1"/>
      </rPr>
      <t xml:space="preserve">  </t>
    </r>
  </si>
  <si>
    <r>
      <t>Статья 10.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Резервный фонд Администрации Галанинского сельсовета</t>
    </r>
    <r>
      <rPr>
        <sz val="10"/>
        <rFont val="Times New Roman"/>
        <family val="1"/>
      </rPr>
      <t xml:space="preserve">    </t>
    </r>
  </si>
  <si>
    <t xml:space="preserve">      Российская Федерация</t>
  </si>
  <si>
    <t xml:space="preserve">                                                                             РЕШЕНИЕ</t>
  </si>
  <si>
    <t>« 25 »  декабря 2020г.                               с.Галанино                                                                             №  5-12</t>
  </si>
  <si>
    <t xml:space="preserve">           Заработная плата работников муниципальных казенных, бюджетных учреждений увеличивается (индексируется) в  2021году. 2022-2023 годы на коэффициент, равный 1.  </t>
  </si>
  <si>
    <t>805 202 29999 10 7508 150</t>
  </si>
  <si>
    <t>Прочие субсидии бюджетам сельских поселений ( на организацию и проведение акарицидных обработок мест массового отдыха населения )</t>
  </si>
  <si>
    <t>8052 02 29999 10 7509 150</t>
  </si>
  <si>
    <t>805 2 02 29999 10 7555 150</t>
  </si>
  <si>
    <t>Прочие субсидии  бюджетам сельских поселений (на обеспечение первичных мер пожарной безопасности)</t>
  </si>
  <si>
    <t>Прочие субсидии, передаваемые бюджетам сельских поселений (на реализацию мероприятий, направленных на повышение безопасности дорожного движения)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</si>
</sst>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right" vertical="top" wrapText="1"/>
    </xf>
    <xf numFmtId="178" fontId="5" fillId="0" borderId="11" xfId="0" applyNumberFormat="1" applyFont="1" applyBorder="1" applyAlignment="1">
      <alignment horizontal="center" vertical="top" wrapText="1"/>
    </xf>
    <xf numFmtId="178" fontId="5" fillId="32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vertical="top" wrapText="1"/>
    </xf>
    <xf numFmtId="178" fontId="5" fillId="32" borderId="0" xfId="0" applyNumberFormat="1" applyFont="1" applyFill="1" applyBorder="1" applyAlignment="1">
      <alignment horizontal="center" vertical="top" wrapText="1"/>
    </xf>
    <xf numFmtId="177" fontId="5" fillId="3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178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1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justify" wrapText="1"/>
    </xf>
    <xf numFmtId="0" fontId="11" fillId="0" borderId="0" xfId="0" applyFont="1" applyAlignment="1">
      <alignment horizontal="justify" wrapText="1"/>
    </xf>
    <xf numFmtId="2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0" borderId="11" xfId="0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2" fontId="5" fillId="32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2" fontId="10" fillId="33" borderId="11" xfId="0" applyNumberFormat="1" applyFont="1" applyFill="1" applyBorder="1" applyAlignment="1">
      <alignment horizontal="right" vertical="top" wrapText="1"/>
    </xf>
    <xf numFmtId="2" fontId="5" fillId="33" borderId="11" xfId="0" applyNumberFormat="1" applyFont="1" applyFill="1" applyBorder="1" applyAlignment="1">
      <alignment horizontal="righ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11" xfId="0" applyNumberFormat="1" applyFont="1" applyFill="1" applyBorder="1" applyAlignment="1">
      <alignment vertical="top" wrapText="1"/>
    </xf>
    <xf numFmtId="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2" fontId="10" fillId="33" borderId="11" xfId="0" applyNumberFormat="1" applyFont="1" applyFill="1" applyBorder="1" applyAlignment="1">
      <alignment/>
    </xf>
    <xf numFmtId="49" fontId="5" fillId="0" borderId="15" xfId="0" applyNumberFormat="1" applyFont="1" applyBorder="1" applyAlignment="1" applyProtection="1">
      <alignment horizontal="left" wrapText="1"/>
      <protection/>
    </xf>
    <xf numFmtId="177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1" fontId="5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182" fontId="10" fillId="0" borderId="11" xfId="0" applyNumberFormat="1" applyFont="1" applyBorder="1" applyAlignment="1">
      <alignment vertical="top" wrapText="1"/>
    </xf>
    <xf numFmtId="182" fontId="5" fillId="0" borderId="11" xfId="54" applyNumberFormat="1" applyFont="1" applyFill="1" applyBorder="1" applyAlignment="1">
      <alignment horizontal="left" vertical="top" wrapText="1"/>
      <protection/>
    </xf>
    <xf numFmtId="0" fontId="5" fillId="0" borderId="11" xfId="54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justify"/>
    </xf>
    <xf numFmtId="0" fontId="5" fillId="32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left" wrapText="1"/>
      <protection/>
    </xf>
    <xf numFmtId="181" fontId="5" fillId="0" borderId="14" xfId="0" applyNumberFormat="1" applyFont="1" applyBorder="1" applyAlignment="1" applyProtection="1">
      <alignment horizontal="left" wrapText="1"/>
      <protection/>
    </xf>
    <xf numFmtId="4" fontId="0" fillId="0" borderId="0" xfId="0" applyNumberFormat="1" applyAlignment="1">
      <alignment/>
    </xf>
    <xf numFmtId="2" fontId="5" fillId="33" borderId="0" xfId="0" applyNumberFormat="1" applyFont="1" applyFill="1" applyAlignment="1">
      <alignment/>
    </xf>
    <xf numFmtId="49" fontId="5" fillId="32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49" fontId="5" fillId="32" borderId="16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Border="1" applyAlignment="1" applyProtection="1">
      <alignment horizontal="left" wrapText="1"/>
      <protection/>
    </xf>
    <xf numFmtId="49" fontId="14" fillId="0" borderId="14" xfId="0" applyNumberFormat="1" applyFont="1" applyBorder="1" applyAlignment="1" applyProtection="1">
      <alignment horizontal="left" wrapText="1"/>
      <protection/>
    </xf>
    <xf numFmtId="49" fontId="14" fillId="0" borderId="11" xfId="0" applyNumberFormat="1" applyFont="1" applyBorder="1" applyAlignment="1" applyProtection="1">
      <alignment horizontal="left" wrapText="1"/>
      <protection/>
    </xf>
    <xf numFmtId="179" fontId="5" fillId="33" borderId="11" xfId="0" applyNumberFormat="1" applyFont="1" applyFill="1" applyBorder="1" applyAlignment="1" applyProtection="1">
      <alignment horizontal="left" wrapText="1"/>
      <protection hidden="1" locked="0"/>
    </xf>
    <xf numFmtId="0" fontId="5" fillId="33" borderId="11" xfId="0" applyNumberFormat="1" applyFont="1" applyFill="1" applyBorder="1" applyAlignment="1">
      <alignment horizontal="left" wrapText="1"/>
    </xf>
    <xf numFmtId="181" fontId="5" fillId="0" borderId="11" xfId="0" applyNumberFormat="1" applyFont="1" applyBorder="1" applyAlignment="1" applyProtection="1">
      <alignment horizontal="left" wrapText="1"/>
      <protection/>
    </xf>
    <xf numFmtId="181" fontId="5" fillId="33" borderId="11" xfId="0" applyNumberFormat="1" applyFont="1" applyFill="1" applyBorder="1" applyAlignment="1" applyProtection="1">
      <alignment horizontal="left" wrapText="1"/>
      <protection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right" indent="15"/>
    </xf>
    <xf numFmtId="0" fontId="5" fillId="0" borderId="0" xfId="0" applyFont="1" applyAlignment="1">
      <alignment horizontal="left" indent="15"/>
    </xf>
    <xf numFmtId="0" fontId="5" fillId="0" borderId="11" xfId="0" applyFont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Fill="1" applyAlignment="1">
      <alignment horizontal="justify" wrapText="1"/>
    </xf>
    <xf numFmtId="0" fontId="6" fillId="32" borderId="0" xfId="0" applyFont="1" applyFill="1" applyAlignment="1">
      <alignment horizontal="justify"/>
    </xf>
    <xf numFmtId="0" fontId="5" fillId="32" borderId="0" xfId="0" applyFont="1" applyFill="1" applyAlignment="1">
      <alignment horizontal="justify"/>
    </xf>
    <xf numFmtId="0" fontId="6" fillId="0" borderId="0" xfId="0" applyFont="1" applyFill="1" applyAlignment="1">
      <alignment horizontal="justify" wrapText="1"/>
    </xf>
    <xf numFmtId="2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0" fontId="5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6" fillId="33" borderId="0" xfId="0" applyFont="1" applyFill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right"/>
    </xf>
    <xf numFmtId="0" fontId="5" fillId="33" borderId="17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99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84.375" style="3" customWidth="1"/>
  </cols>
  <sheetData>
    <row r="1" ht="7.5" customHeight="1">
      <c r="A1" s="112"/>
    </row>
    <row r="2" ht="12.75">
      <c r="A2" s="37" t="s">
        <v>496</v>
      </c>
    </row>
    <row r="3" ht="16.5" customHeight="1">
      <c r="A3" s="37" t="s">
        <v>211</v>
      </c>
    </row>
    <row r="4" ht="15.75" customHeight="1">
      <c r="A4" s="37" t="s">
        <v>163</v>
      </c>
    </row>
    <row r="5" ht="8.25" customHeight="1">
      <c r="A5" s="3" t="s">
        <v>24</v>
      </c>
    </row>
    <row r="6" ht="15" customHeight="1">
      <c r="A6" s="3" t="s">
        <v>497</v>
      </c>
    </row>
    <row r="7" ht="0.75" customHeight="1" hidden="1"/>
    <row r="8" ht="15.75" customHeight="1">
      <c r="A8" s="38"/>
    </row>
    <row r="9" ht="16.5" customHeight="1">
      <c r="A9" s="3" t="s">
        <v>498</v>
      </c>
    </row>
    <row r="10" ht="14.25" customHeight="1">
      <c r="A10" s="112"/>
    </row>
    <row r="11" ht="16.5" customHeight="1">
      <c r="A11" s="37" t="s">
        <v>414</v>
      </c>
    </row>
    <row r="12" ht="15" customHeight="1">
      <c r="A12" s="37" t="s">
        <v>415</v>
      </c>
    </row>
    <row r="13" ht="12.75" customHeight="1">
      <c r="A13" s="112"/>
    </row>
    <row r="14" ht="31.5" customHeight="1">
      <c r="A14" s="141" t="s">
        <v>389</v>
      </c>
    </row>
    <row r="15" ht="12" customHeight="1">
      <c r="A15" s="141"/>
    </row>
    <row r="16" ht="17.25" customHeight="1">
      <c r="A16" s="142" t="s">
        <v>390</v>
      </c>
    </row>
    <row r="17" ht="36" customHeight="1">
      <c r="A17" s="142" t="s">
        <v>447</v>
      </c>
    </row>
    <row r="18" ht="15.75" customHeight="1">
      <c r="A18" s="142" t="s">
        <v>448</v>
      </c>
    </row>
    <row r="19" ht="15" customHeight="1">
      <c r="A19" s="142" t="s">
        <v>331</v>
      </c>
    </row>
    <row r="20" ht="27.75" customHeight="1">
      <c r="A20" s="142" t="s">
        <v>332</v>
      </c>
    </row>
    <row r="21" ht="12.75" customHeight="1">
      <c r="A21" s="142"/>
    </row>
    <row r="22" ht="13.5">
      <c r="A22" s="3" t="s">
        <v>391</v>
      </c>
    </row>
    <row r="23" spans="1:7" ht="30" customHeight="1">
      <c r="A23" s="142" t="s">
        <v>449</v>
      </c>
      <c r="G23" t="s">
        <v>28</v>
      </c>
    </row>
    <row r="24" spans="1:3" ht="63.75" customHeight="1">
      <c r="A24" s="143" t="s">
        <v>487</v>
      </c>
      <c r="C24" t="s">
        <v>27</v>
      </c>
    </row>
    <row r="25" ht="30.75" customHeight="1">
      <c r="A25" s="142" t="s">
        <v>450</v>
      </c>
    </row>
    <row r="26" ht="47.25" customHeight="1">
      <c r="A26" s="142" t="s">
        <v>451</v>
      </c>
    </row>
    <row r="27" ht="12" customHeight="1">
      <c r="A27" s="142"/>
    </row>
    <row r="28" spans="1:13" ht="51.75" customHeight="1">
      <c r="A28" s="144" t="s">
        <v>302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ht="48" customHeight="1">
      <c r="A29" s="142" t="s">
        <v>84</v>
      </c>
    </row>
    <row r="30" ht="63" customHeight="1">
      <c r="A30" s="142" t="s">
        <v>85</v>
      </c>
    </row>
    <row r="31" ht="12.75" customHeight="1">
      <c r="A31" s="142"/>
    </row>
    <row r="32" ht="29.25" customHeight="1">
      <c r="A32" s="141" t="s">
        <v>416</v>
      </c>
    </row>
    <row r="33" ht="30.75" customHeight="1">
      <c r="A33" s="142" t="s">
        <v>417</v>
      </c>
    </row>
    <row r="34" ht="11.25" customHeight="1">
      <c r="A34" s="142"/>
    </row>
    <row r="35" ht="10.5" customHeight="1">
      <c r="A35" s="142"/>
    </row>
    <row r="36" ht="15.75" customHeight="1">
      <c r="A36" s="145" t="s">
        <v>333</v>
      </c>
    </row>
    <row r="37" ht="64.5" customHeight="1">
      <c r="A37" s="146" t="s">
        <v>392</v>
      </c>
    </row>
    <row r="38" ht="7.5" customHeight="1">
      <c r="A38" s="142"/>
    </row>
    <row r="39" ht="78" customHeight="1">
      <c r="A39" s="142" t="s">
        <v>86</v>
      </c>
    </row>
    <row r="40" ht="64.5" customHeight="1">
      <c r="A40" s="143" t="s">
        <v>97</v>
      </c>
    </row>
    <row r="41" ht="95.25" customHeight="1">
      <c r="A41" s="143" t="s">
        <v>96</v>
      </c>
    </row>
    <row r="42" ht="81.75" customHeight="1">
      <c r="A42" s="143" t="s">
        <v>303</v>
      </c>
    </row>
    <row r="43" ht="51" customHeight="1">
      <c r="A43" s="143" t="s">
        <v>99</v>
      </c>
    </row>
    <row r="44" ht="66.75" customHeight="1">
      <c r="A44" s="143" t="s">
        <v>304</v>
      </c>
    </row>
    <row r="45" ht="46.5" customHeight="1">
      <c r="A45" s="143" t="s">
        <v>164</v>
      </c>
    </row>
    <row r="46" ht="12" customHeight="1">
      <c r="A46" s="143"/>
    </row>
    <row r="47" spans="1:13" ht="63" customHeight="1">
      <c r="A47" s="147" t="s">
        <v>334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ht="58.5" customHeight="1">
      <c r="A48" s="143" t="s">
        <v>438</v>
      </c>
    </row>
    <row r="49" spans="1:12" ht="53.25" customHeight="1">
      <c r="A49" s="147" t="s">
        <v>335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3" ht="94.5" customHeight="1">
      <c r="A50" s="148" t="s">
        <v>418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ht="9.75" customHeight="1">
      <c r="A51" s="143"/>
    </row>
    <row r="52" ht="12.75">
      <c r="A52" s="8" t="s">
        <v>494</v>
      </c>
    </row>
    <row r="53" ht="47.25" customHeight="1">
      <c r="A53" s="149" t="s">
        <v>499</v>
      </c>
    </row>
    <row r="54" spans="1:13" ht="25.5">
      <c r="A54" s="150" t="s">
        <v>452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40.5">
      <c r="A55" s="151" t="s">
        <v>130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2" ht="68.25">
      <c r="A56" s="151" t="s">
        <v>131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54.75">
      <c r="A57" s="151" t="s">
        <v>132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54.75">
      <c r="A58" s="151" t="s">
        <v>133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3" ht="12.75">
      <c r="A59" s="160" t="s">
        <v>453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</row>
    <row r="60" spans="1:13" ht="54.75">
      <c r="A60" s="151" t="s">
        <v>419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2"/>
    </row>
    <row r="61" spans="1:13" ht="68.25">
      <c r="A61" s="151" t="s">
        <v>393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2"/>
    </row>
    <row r="62" spans="1:13" ht="54.75">
      <c r="A62" s="151" t="s">
        <v>394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2"/>
    </row>
    <row r="63" ht="9" customHeight="1">
      <c r="A63" s="149"/>
    </row>
    <row r="64" ht="14.25" customHeight="1">
      <c r="A64" s="8" t="s">
        <v>495</v>
      </c>
    </row>
    <row r="65" ht="82.5" customHeight="1">
      <c r="A65" s="143" t="s">
        <v>488</v>
      </c>
    </row>
    <row r="66" ht="12.75">
      <c r="A66" s="152" t="s">
        <v>454</v>
      </c>
    </row>
    <row r="67" ht="40.5">
      <c r="A67" s="153" t="s">
        <v>463</v>
      </c>
    </row>
    <row r="68" ht="5.25" customHeight="1">
      <c r="A68" s="153"/>
    </row>
    <row r="69" ht="33" customHeight="1">
      <c r="A69" s="8" t="s">
        <v>455</v>
      </c>
    </row>
    <row r="70" ht="32.25" customHeight="1">
      <c r="A70" s="154" t="s">
        <v>235</v>
      </c>
    </row>
    <row r="71" ht="30.75" customHeight="1">
      <c r="A71" s="143" t="s">
        <v>456</v>
      </c>
    </row>
    <row r="72" ht="31.5" customHeight="1">
      <c r="A72" s="143" t="s">
        <v>457</v>
      </c>
    </row>
    <row r="73" ht="33.75" customHeight="1">
      <c r="A73" s="143" t="s">
        <v>458</v>
      </c>
    </row>
    <row r="74" ht="13.5" customHeight="1">
      <c r="A74" s="162" t="s">
        <v>236</v>
      </c>
    </row>
    <row r="75" ht="18" customHeight="1">
      <c r="A75" s="162"/>
    </row>
    <row r="76" spans="1:2" ht="16.5" customHeight="1">
      <c r="A76" s="149" t="s">
        <v>466</v>
      </c>
      <c r="B76" s="9"/>
    </row>
    <row r="77" ht="18" customHeight="1">
      <c r="A77" s="149" t="s">
        <v>464</v>
      </c>
    </row>
    <row r="78" ht="21.75" customHeight="1">
      <c r="A78" s="149" t="s">
        <v>465</v>
      </c>
    </row>
    <row r="79" ht="35.25" customHeight="1">
      <c r="A79" s="155" t="s">
        <v>237</v>
      </c>
    </row>
    <row r="80" spans="1:2" ht="16.5" customHeight="1">
      <c r="A80" s="156" t="s">
        <v>460</v>
      </c>
      <c r="B80" s="9"/>
    </row>
    <row r="81" ht="15" customHeight="1">
      <c r="A81" s="156" t="s">
        <v>461</v>
      </c>
    </row>
    <row r="82" ht="18" customHeight="1">
      <c r="A82" s="156" t="s">
        <v>462</v>
      </c>
    </row>
    <row r="83" spans="1:2" ht="15" customHeight="1">
      <c r="A83" s="157" t="s">
        <v>336</v>
      </c>
      <c r="B83" s="9"/>
    </row>
    <row r="84" spans="1:2" ht="51" customHeight="1">
      <c r="A84" s="156" t="s">
        <v>395</v>
      </c>
      <c r="B84" s="9"/>
    </row>
    <row r="85" spans="1:2" ht="62.25" customHeight="1">
      <c r="A85" s="156" t="s">
        <v>459</v>
      </c>
      <c r="B85" s="9"/>
    </row>
    <row r="86" spans="1:2" ht="62.25" customHeight="1">
      <c r="A86" s="156" t="s">
        <v>491</v>
      </c>
      <c r="B86" s="9"/>
    </row>
    <row r="87" spans="1:2" ht="76.5" customHeight="1">
      <c r="A87" s="156" t="s">
        <v>489</v>
      </c>
      <c r="B87" s="9"/>
    </row>
    <row r="88" ht="18" customHeight="1">
      <c r="A88" s="158" t="s">
        <v>337</v>
      </c>
    </row>
    <row r="89" ht="18" customHeight="1">
      <c r="A89" s="156" t="s">
        <v>93</v>
      </c>
    </row>
    <row r="90" ht="21" customHeight="1">
      <c r="A90" s="158" t="s">
        <v>134</v>
      </c>
    </row>
    <row r="91" ht="71.25" customHeight="1">
      <c r="A91" s="159" t="s">
        <v>490</v>
      </c>
    </row>
    <row r="92" ht="13.5" hidden="1">
      <c r="A92" s="143"/>
    </row>
    <row r="93" ht="19.5" customHeight="1">
      <c r="A93" s="143"/>
    </row>
    <row r="94" ht="27.75" customHeight="1">
      <c r="A94" s="143"/>
    </row>
    <row r="95" ht="13.5">
      <c r="A95" s="143" t="s">
        <v>137</v>
      </c>
    </row>
    <row r="96" ht="13.5">
      <c r="A96" s="143"/>
    </row>
    <row r="97" ht="13.5">
      <c r="A97" s="143" t="s">
        <v>138</v>
      </c>
    </row>
    <row r="98" ht="13.5">
      <c r="A98" s="143"/>
    </row>
    <row r="99" ht="12.75">
      <c r="A99" s="8" t="s">
        <v>26</v>
      </c>
    </row>
  </sheetData>
  <sheetProtection/>
  <mergeCells count="2">
    <mergeCell ref="A59:M59"/>
    <mergeCell ref="A74:A7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0">
      <selection activeCell="F33" sqref="F33"/>
    </sheetView>
  </sheetViews>
  <sheetFormatPr defaultColWidth="9.00390625" defaultRowHeight="12.75"/>
  <cols>
    <col min="2" max="2" width="13.375" style="0" customWidth="1"/>
    <col min="3" max="3" width="12.625" style="0" customWidth="1"/>
    <col min="4" max="4" width="13.75390625" style="0" customWidth="1"/>
  </cols>
  <sheetData>
    <row r="2" spans="2:8" ht="12.75">
      <c r="B2">
        <v>911</v>
      </c>
      <c r="C2">
        <v>811</v>
      </c>
      <c r="D2">
        <v>11</v>
      </c>
      <c r="E2">
        <v>13</v>
      </c>
      <c r="F2">
        <v>12</v>
      </c>
      <c r="G2">
        <v>14</v>
      </c>
      <c r="H2">
        <v>22</v>
      </c>
    </row>
    <row r="4" spans="2:9" ht="12.75">
      <c r="B4" s="86">
        <v>940190</v>
      </c>
      <c r="C4" s="86">
        <v>3824536</v>
      </c>
      <c r="D4" s="86">
        <v>613107</v>
      </c>
      <c r="E4" s="86">
        <v>239189</v>
      </c>
      <c r="F4" s="86">
        <v>2514060</v>
      </c>
      <c r="G4" s="86">
        <v>1742020</v>
      </c>
      <c r="H4" s="86">
        <v>46794</v>
      </c>
      <c r="I4" s="86"/>
    </row>
    <row r="5" spans="2:9" ht="12.75">
      <c r="B5" s="86"/>
      <c r="C5" s="86">
        <v>1000</v>
      </c>
      <c r="D5" s="86">
        <v>1102490</v>
      </c>
      <c r="E5" s="86"/>
      <c r="F5" s="86"/>
      <c r="G5" s="86">
        <v>46631</v>
      </c>
      <c r="H5" s="86"/>
      <c r="I5" s="86"/>
    </row>
    <row r="6" spans="2:9" ht="12.75">
      <c r="B6" s="86"/>
      <c r="C6" s="86">
        <v>5459</v>
      </c>
      <c r="D6" s="86"/>
      <c r="E6" s="86"/>
      <c r="F6" s="86"/>
      <c r="G6" s="86">
        <v>48528</v>
      </c>
      <c r="H6" s="86"/>
      <c r="I6" s="86"/>
    </row>
    <row r="7" spans="2:9" ht="12.75">
      <c r="B7" s="86"/>
      <c r="C7" s="86">
        <v>104467</v>
      </c>
      <c r="D7" s="86"/>
      <c r="E7" s="86"/>
      <c r="F7" s="86"/>
      <c r="G7" s="86"/>
      <c r="H7" s="86"/>
      <c r="I7" s="86"/>
    </row>
    <row r="8" spans="2:9" ht="12.75">
      <c r="B8" s="86"/>
      <c r="C8" s="86">
        <v>26404</v>
      </c>
      <c r="D8" s="86"/>
      <c r="E8" s="86"/>
      <c r="F8" s="86"/>
      <c r="G8" s="86"/>
      <c r="H8" s="86"/>
      <c r="I8" s="86"/>
    </row>
    <row r="9" spans="2:9" ht="12.75">
      <c r="B9" s="86">
        <f>SUM(B4:B8)</f>
        <v>940190</v>
      </c>
      <c r="C9" s="86">
        <f aca="true" t="shared" si="0" ref="C9:H9">SUM(C4:C8)</f>
        <v>3961866</v>
      </c>
      <c r="D9" s="86">
        <f t="shared" si="0"/>
        <v>1715597</v>
      </c>
      <c r="E9" s="86">
        <f t="shared" si="0"/>
        <v>239189</v>
      </c>
      <c r="F9" s="86">
        <f t="shared" si="0"/>
        <v>2514060</v>
      </c>
      <c r="G9" s="86">
        <f t="shared" si="0"/>
        <v>1837179</v>
      </c>
      <c r="H9" s="86">
        <f t="shared" si="0"/>
        <v>46794</v>
      </c>
      <c r="I9" s="86">
        <f>SUM(B9:H9)</f>
        <v>11254875</v>
      </c>
    </row>
    <row r="12" ht="12.75">
      <c r="B12" t="s">
        <v>425</v>
      </c>
    </row>
    <row r="13" spans="2:4" ht="12.75">
      <c r="B13" s="73">
        <f>'прил 4 доходы'!D11</f>
        <v>731775</v>
      </c>
      <c r="C13" s="73">
        <f>'прил 4 доходы'!E11</f>
        <v>741460</v>
      </c>
      <c r="D13" s="73">
        <f>'прил 4 доходы'!F11</f>
        <v>752120</v>
      </c>
    </row>
    <row r="14" spans="2:4" ht="12.75">
      <c r="B14">
        <v>21</v>
      </c>
      <c r="C14">
        <v>22</v>
      </c>
      <c r="D14">
        <v>23</v>
      </c>
    </row>
    <row r="16" spans="1:4" ht="12.75">
      <c r="A16">
        <v>503</v>
      </c>
      <c r="B16">
        <v>97000</v>
      </c>
      <c r="C16">
        <v>0</v>
      </c>
      <c r="D16">
        <v>0</v>
      </c>
    </row>
    <row r="17" spans="1:4" ht="12.75">
      <c r="A17">
        <v>503</v>
      </c>
      <c r="B17">
        <v>0</v>
      </c>
      <c r="C17">
        <v>157260</v>
      </c>
      <c r="D17">
        <v>109509</v>
      </c>
    </row>
    <row r="18" spans="1:4" ht="12.75">
      <c r="A18">
        <v>409</v>
      </c>
      <c r="B18">
        <v>225595</v>
      </c>
      <c r="C18">
        <v>234621</v>
      </c>
      <c r="D18">
        <v>244008</v>
      </c>
    </row>
    <row r="19" spans="1:2" ht="12.75">
      <c r="A19">
        <v>409</v>
      </c>
      <c r="B19">
        <v>2496994</v>
      </c>
    </row>
    <row r="20" spans="1:4" ht="12.75">
      <c r="A20">
        <v>310</v>
      </c>
      <c r="B20">
        <v>105300</v>
      </c>
      <c r="C20">
        <v>105300</v>
      </c>
      <c r="D20">
        <v>105300</v>
      </c>
    </row>
    <row r="21" spans="1:4" ht="12.75">
      <c r="A21">
        <v>909</v>
      </c>
      <c r="B21">
        <v>41635</v>
      </c>
      <c r="C21">
        <v>41635</v>
      </c>
      <c r="D21">
        <v>41635</v>
      </c>
    </row>
    <row r="22" spans="1:4" ht="12.75">
      <c r="A22">
        <v>203</v>
      </c>
      <c r="B22">
        <v>104467</v>
      </c>
      <c r="C22">
        <v>107475</v>
      </c>
      <c r="D22">
        <v>0</v>
      </c>
    </row>
    <row r="23" spans="1:4" ht="12.75">
      <c r="A23">
        <v>113</v>
      </c>
      <c r="B23">
        <v>6472</v>
      </c>
      <c r="C23">
        <v>6472</v>
      </c>
      <c r="D23">
        <v>6472</v>
      </c>
    </row>
    <row r="24" spans="1:4" ht="12.75">
      <c r="A24">
        <v>15</v>
      </c>
      <c r="B24">
        <v>5931047</v>
      </c>
      <c r="C24">
        <v>5931047</v>
      </c>
      <c r="D24">
        <v>5931047</v>
      </c>
    </row>
    <row r="25" spans="1:4" ht="12.75">
      <c r="A25">
        <v>20</v>
      </c>
      <c r="B25">
        <v>1894694</v>
      </c>
      <c r="C25">
        <v>1515758</v>
      </c>
      <c r="D25">
        <v>1515758</v>
      </c>
    </row>
    <row r="26" spans="1:4" ht="12.75">
      <c r="A26">
        <v>2</v>
      </c>
      <c r="B26">
        <v>131571</v>
      </c>
      <c r="C26">
        <v>500822</v>
      </c>
      <c r="D26">
        <v>490162</v>
      </c>
    </row>
    <row r="27" spans="2:4" ht="12.75">
      <c r="B27">
        <f>SUM(B16:B26)</f>
        <v>11034775</v>
      </c>
      <c r="C27">
        <f>SUM(C16:C26)</f>
        <v>8600390</v>
      </c>
      <c r="D27">
        <f>SUM(D16:D26)</f>
        <v>8443891</v>
      </c>
    </row>
    <row r="30" spans="2:4" ht="12.75">
      <c r="B30" s="107">
        <f>+B27+B13</f>
        <v>11766550</v>
      </c>
      <c r="C30" s="107">
        <f>C13+C27</f>
        <v>9341850</v>
      </c>
      <c r="D30" s="107">
        <f>D13+D27</f>
        <v>9196011</v>
      </c>
    </row>
    <row r="31" spans="3:4" ht="12.75">
      <c r="C31">
        <f>C30/102.5*100</f>
        <v>9114000</v>
      </c>
      <c r="D31">
        <v>8758106</v>
      </c>
    </row>
    <row r="32" spans="3:4" ht="12.75">
      <c r="C32" s="107">
        <f>C30-C31</f>
        <v>227850</v>
      </c>
      <c r="D32" s="107">
        <f>D30-D31</f>
        <v>437905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3.5">
      <c r="A2" s="165" t="s">
        <v>39</v>
      </c>
      <c r="B2" s="165"/>
      <c r="C2" s="165"/>
      <c r="D2" s="165"/>
      <c r="E2" s="165"/>
      <c r="F2" s="165"/>
      <c r="G2" s="16"/>
    </row>
    <row r="3" spans="1:7" ht="13.5">
      <c r="A3" s="165" t="s">
        <v>136</v>
      </c>
      <c r="B3" s="165"/>
      <c r="C3" s="165"/>
      <c r="D3" s="165"/>
      <c r="E3" s="165"/>
      <c r="F3" s="165"/>
      <c r="G3" s="16"/>
    </row>
    <row r="4" spans="1:7" ht="13.5">
      <c r="A4" s="165" t="s">
        <v>469</v>
      </c>
      <c r="B4" s="165"/>
      <c r="C4" s="165"/>
      <c r="D4" s="165"/>
      <c r="E4" s="165"/>
      <c r="F4" s="165"/>
      <c r="G4" s="16"/>
    </row>
    <row r="5" spans="1:7" ht="12.75">
      <c r="A5" s="37"/>
      <c r="B5" s="16"/>
      <c r="C5" s="16"/>
      <c r="D5" s="16"/>
      <c r="E5" s="16"/>
      <c r="F5" s="16"/>
      <c r="G5" s="16"/>
    </row>
    <row r="6" spans="1:7" ht="12.75">
      <c r="A6" s="6" t="s">
        <v>396</v>
      </c>
      <c r="B6" s="6"/>
      <c r="C6" s="6"/>
      <c r="D6" s="6"/>
      <c r="E6" s="6"/>
      <c r="F6" s="16"/>
      <c r="G6" s="16"/>
    </row>
    <row r="7" spans="1:7" ht="12.75">
      <c r="A7" s="169"/>
      <c r="B7" s="169"/>
      <c r="C7" s="169"/>
      <c r="D7" s="169"/>
      <c r="E7" s="16"/>
      <c r="F7" s="16"/>
      <c r="G7" s="16"/>
    </row>
    <row r="8" spans="1:7" ht="14.25" customHeight="1">
      <c r="A8" s="38" t="s">
        <v>44</v>
      </c>
      <c r="B8" s="39"/>
      <c r="C8" s="165" t="s">
        <v>56</v>
      </c>
      <c r="D8" s="165"/>
      <c r="E8" s="165"/>
      <c r="F8" s="165"/>
      <c r="G8" s="16"/>
    </row>
    <row r="9" spans="1:7" ht="18" customHeight="1">
      <c r="A9" s="164" t="s">
        <v>58</v>
      </c>
      <c r="B9" s="168" t="s">
        <v>59</v>
      </c>
      <c r="C9" s="164" t="s">
        <v>215</v>
      </c>
      <c r="D9" s="166" t="s">
        <v>57</v>
      </c>
      <c r="E9" s="166"/>
      <c r="F9" s="166"/>
      <c r="G9" s="16"/>
    </row>
    <row r="10" spans="1:7" ht="58.5" customHeight="1">
      <c r="A10" s="164"/>
      <c r="B10" s="168"/>
      <c r="C10" s="167"/>
      <c r="D10" s="19" t="s">
        <v>397</v>
      </c>
      <c r="E10" s="19" t="s">
        <v>398</v>
      </c>
      <c r="F10" s="19" t="s">
        <v>399</v>
      </c>
      <c r="G10" s="16"/>
    </row>
    <row r="11" spans="1:7" ht="12" customHeight="1">
      <c r="A11" s="18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6"/>
    </row>
    <row r="12" spans="1:7" ht="28.5" customHeight="1">
      <c r="A12" s="164">
        <v>1</v>
      </c>
      <c r="B12" s="163" t="s">
        <v>165</v>
      </c>
      <c r="C12" s="163" t="s">
        <v>45</v>
      </c>
      <c r="D12" s="72">
        <v>0</v>
      </c>
      <c r="E12" s="72">
        <v>0</v>
      </c>
      <c r="F12" s="72">
        <v>0</v>
      </c>
      <c r="G12" s="16"/>
    </row>
    <row r="13" spans="1:7" ht="13.5" hidden="1">
      <c r="A13" s="164"/>
      <c r="B13" s="163"/>
      <c r="C13" s="163"/>
      <c r="D13" s="23">
        <v>0</v>
      </c>
      <c r="E13" s="23">
        <v>0</v>
      </c>
      <c r="F13" s="23">
        <v>0</v>
      </c>
      <c r="G13" s="16"/>
    </row>
    <row r="14" spans="1:7" ht="15" customHeight="1">
      <c r="A14" s="18">
        <v>2</v>
      </c>
      <c r="B14" s="17" t="s">
        <v>166</v>
      </c>
      <c r="C14" s="17" t="s">
        <v>46</v>
      </c>
      <c r="D14" s="72">
        <f aca="true" t="shared" si="0" ref="D14:F16">D15</f>
        <v>-11034775</v>
      </c>
      <c r="E14" s="72">
        <f t="shared" si="0"/>
        <v>-9341850</v>
      </c>
      <c r="F14" s="72">
        <f t="shared" si="0"/>
        <v>-9196011</v>
      </c>
      <c r="G14" s="16"/>
    </row>
    <row r="15" spans="1:7" ht="16.5" customHeight="1">
      <c r="A15" s="18">
        <v>3</v>
      </c>
      <c r="B15" s="17" t="s">
        <v>167</v>
      </c>
      <c r="C15" s="17" t="s">
        <v>47</v>
      </c>
      <c r="D15" s="72">
        <f t="shared" si="0"/>
        <v>-11034775</v>
      </c>
      <c r="E15" s="72">
        <f t="shared" si="0"/>
        <v>-9341850</v>
      </c>
      <c r="F15" s="72">
        <f t="shared" si="0"/>
        <v>-9196011</v>
      </c>
      <c r="G15" s="16"/>
    </row>
    <row r="16" spans="1:7" ht="15" customHeight="1">
      <c r="A16" s="18">
        <v>4</v>
      </c>
      <c r="B16" s="17" t="s">
        <v>168</v>
      </c>
      <c r="C16" s="17" t="s">
        <v>48</v>
      </c>
      <c r="D16" s="72">
        <f t="shared" si="0"/>
        <v>-11034775</v>
      </c>
      <c r="E16" s="72">
        <f t="shared" si="0"/>
        <v>-9341850</v>
      </c>
      <c r="F16" s="72">
        <f t="shared" si="0"/>
        <v>-9196011</v>
      </c>
      <c r="G16" s="16"/>
    </row>
    <row r="17" spans="1:7" ht="28.5" customHeight="1">
      <c r="A17" s="18">
        <v>5</v>
      </c>
      <c r="B17" s="17" t="s">
        <v>169</v>
      </c>
      <c r="C17" s="21" t="s">
        <v>49</v>
      </c>
      <c r="D17" s="72">
        <v>-11034775</v>
      </c>
      <c r="E17" s="72">
        <v>-9341850</v>
      </c>
      <c r="F17" s="72">
        <v>-9196011</v>
      </c>
      <c r="G17" s="16"/>
    </row>
    <row r="18" spans="1:7" ht="17.25" customHeight="1">
      <c r="A18" s="18">
        <v>6</v>
      </c>
      <c r="B18" s="17" t="s">
        <v>170</v>
      </c>
      <c r="C18" s="17" t="s">
        <v>50</v>
      </c>
      <c r="D18" s="72">
        <f aca="true" t="shared" si="1" ref="D18:F20">D19</f>
        <v>11034775</v>
      </c>
      <c r="E18" s="72">
        <f t="shared" si="1"/>
        <v>9341850</v>
      </c>
      <c r="F18" s="72">
        <f t="shared" si="1"/>
        <v>9196011</v>
      </c>
      <c r="G18" s="16"/>
    </row>
    <row r="19" spans="1:7" ht="27">
      <c r="A19" s="18">
        <v>7</v>
      </c>
      <c r="B19" s="17" t="s">
        <v>171</v>
      </c>
      <c r="C19" s="17" t="s">
        <v>51</v>
      </c>
      <c r="D19" s="72">
        <f t="shared" si="1"/>
        <v>11034775</v>
      </c>
      <c r="E19" s="72">
        <f t="shared" si="1"/>
        <v>9341850</v>
      </c>
      <c r="F19" s="72">
        <f t="shared" si="1"/>
        <v>9196011</v>
      </c>
      <c r="G19" s="16"/>
    </row>
    <row r="20" spans="1:7" ht="15" customHeight="1">
      <c r="A20" s="18">
        <v>8</v>
      </c>
      <c r="B20" s="17" t="s">
        <v>172</v>
      </c>
      <c r="C20" s="17" t="s">
        <v>52</v>
      </c>
      <c r="D20" s="72">
        <f t="shared" si="1"/>
        <v>11034775</v>
      </c>
      <c r="E20" s="72">
        <f t="shared" si="1"/>
        <v>9341850</v>
      </c>
      <c r="F20" s="72">
        <f t="shared" si="1"/>
        <v>9196011</v>
      </c>
      <c r="G20" s="16"/>
    </row>
    <row r="21" spans="1:7" ht="29.25" customHeight="1">
      <c r="A21" s="18">
        <v>9</v>
      </c>
      <c r="B21" s="17" t="s">
        <v>173</v>
      </c>
      <c r="C21" s="21" t="s">
        <v>53</v>
      </c>
      <c r="D21" s="72">
        <v>11034775</v>
      </c>
      <c r="E21" s="72">
        <v>9341850</v>
      </c>
      <c r="F21" s="72">
        <v>9196011</v>
      </c>
      <c r="G21" s="16"/>
    </row>
    <row r="22" spans="1:7" ht="13.5">
      <c r="A22" s="163" t="s">
        <v>36</v>
      </c>
      <c r="B22" s="163"/>
      <c r="C22" s="163"/>
      <c r="D22" s="72">
        <f>D14+D18</f>
        <v>0</v>
      </c>
      <c r="E22" s="72">
        <f>E14+E18</f>
        <v>0</v>
      </c>
      <c r="F22" s="72">
        <f>F14+F18</f>
        <v>0</v>
      </c>
      <c r="G22" s="16"/>
    </row>
    <row r="23" ht="15.75">
      <c r="A23" s="1" t="s">
        <v>55</v>
      </c>
    </row>
    <row r="24" ht="15.75">
      <c r="A24" s="1"/>
    </row>
    <row r="25" spans="1:7" ht="15.75">
      <c r="A25" s="1"/>
      <c r="C25" s="11"/>
      <c r="D25" s="12"/>
      <c r="E25" s="12"/>
      <c r="F25" s="12"/>
      <c r="G25" s="11"/>
    </row>
    <row r="26" ht="15.75">
      <c r="A26" s="1"/>
    </row>
  </sheetData>
  <sheetProtection/>
  <mergeCells count="13"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  <mergeCell ref="B12:B13"/>
    <mergeCell ref="C12:C13"/>
    <mergeCell ref="A9:A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7.00390625" style="3" customWidth="1"/>
    <col min="2" max="2" width="11.00390625" style="3" customWidth="1"/>
    <col min="3" max="3" width="14.375" style="3" hidden="1" customWidth="1"/>
    <col min="4" max="4" width="24.375" style="3" customWidth="1"/>
    <col min="5" max="5" width="74.375" style="3" customWidth="1"/>
  </cols>
  <sheetData>
    <row r="1" spans="1:5" ht="12.75">
      <c r="A1" s="172" t="s">
        <v>300</v>
      </c>
      <c r="B1" s="172"/>
      <c r="C1" s="172"/>
      <c r="D1" s="172"/>
      <c r="E1" s="172"/>
    </row>
    <row r="2" spans="1:5" ht="13.5">
      <c r="A2" s="165" t="s">
        <v>446</v>
      </c>
      <c r="B2" s="165"/>
      <c r="C2" s="165"/>
      <c r="D2" s="165"/>
      <c r="E2" s="165"/>
    </row>
    <row r="3" spans="1:5" ht="13.5">
      <c r="A3" s="165" t="s">
        <v>470</v>
      </c>
      <c r="B3" s="165"/>
      <c r="C3" s="165"/>
      <c r="D3" s="165"/>
      <c r="E3" s="165"/>
    </row>
    <row r="4" ht="13.5">
      <c r="A4" s="130"/>
    </row>
    <row r="5" spans="1:5" ht="34.5" customHeight="1">
      <c r="A5" s="131" t="s">
        <v>175</v>
      </c>
      <c r="D5" s="173" t="s">
        <v>443</v>
      </c>
      <c r="E5" s="173"/>
    </row>
    <row r="6" ht="13.5">
      <c r="A6" s="38"/>
    </row>
    <row r="7" spans="1:5" ht="30" customHeight="1">
      <c r="A7" s="164" t="s">
        <v>178</v>
      </c>
      <c r="B7" s="164" t="s">
        <v>179</v>
      </c>
      <c r="C7" s="17"/>
      <c r="D7" s="170" t="s">
        <v>180</v>
      </c>
      <c r="E7" s="170" t="s">
        <v>176</v>
      </c>
    </row>
    <row r="8" spans="1:5" ht="13.5">
      <c r="A8" s="164"/>
      <c r="B8" s="164"/>
      <c r="C8" s="17"/>
      <c r="D8" s="170"/>
      <c r="E8" s="170"/>
    </row>
    <row r="9" spans="1:5" ht="9" customHeight="1">
      <c r="A9" s="164"/>
      <c r="B9" s="164"/>
      <c r="C9" s="17"/>
      <c r="D9" s="170"/>
      <c r="E9" s="170"/>
    </row>
    <row r="10" spans="1:5" ht="15.75" customHeight="1" hidden="1">
      <c r="A10" s="164"/>
      <c r="B10" s="164"/>
      <c r="C10" s="17"/>
      <c r="D10" s="170"/>
      <c r="E10" s="17"/>
    </row>
    <row r="11" spans="1:5" ht="13.5">
      <c r="A11" s="18" t="s">
        <v>135</v>
      </c>
      <c r="B11" s="164">
        <v>1</v>
      </c>
      <c r="C11" s="164"/>
      <c r="D11" s="18">
        <v>2</v>
      </c>
      <c r="E11" s="18">
        <v>3</v>
      </c>
    </row>
    <row r="12" spans="1:5" ht="13.5">
      <c r="A12" s="18">
        <v>1</v>
      </c>
      <c r="B12" s="113">
        <v>805</v>
      </c>
      <c r="C12" s="18"/>
      <c r="D12" s="171" t="s">
        <v>145</v>
      </c>
      <c r="E12" s="171"/>
    </row>
    <row r="13" spans="1:5" ht="69" customHeight="1">
      <c r="A13" s="31">
        <v>2</v>
      </c>
      <c r="B13" s="114">
        <v>805</v>
      </c>
      <c r="C13" s="18"/>
      <c r="D13" s="118" t="s">
        <v>184</v>
      </c>
      <c r="E13" s="105" t="s">
        <v>339</v>
      </c>
    </row>
    <row r="14" spans="1:5" ht="59.25" customHeight="1">
      <c r="A14" s="114">
        <v>3</v>
      </c>
      <c r="B14" s="114">
        <v>805</v>
      </c>
      <c r="C14" s="120"/>
      <c r="D14" s="31" t="s">
        <v>283</v>
      </c>
      <c r="E14" s="105" t="s">
        <v>284</v>
      </c>
    </row>
    <row r="15" spans="1:5" ht="45" customHeight="1">
      <c r="A15" s="31">
        <v>4</v>
      </c>
      <c r="B15" s="114">
        <v>805</v>
      </c>
      <c r="C15" s="33"/>
      <c r="D15" s="31" t="s">
        <v>289</v>
      </c>
      <c r="E15" s="17" t="s">
        <v>290</v>
      </c>
    </row>
    <row r="16" spans="1:5" ht="45" customHeight="1">
      <c r="A16" s="31">
        <v>5</v>
      </c>
      <c r="B16" s="114">
        <v>805</v>
      </c>
      <c r="C16" s="33"/>
      <c r="D16" s="31" t="s">
        <v>291</v>
      </c>
      <c r="E16" s="17" t="s">
        <v>301</v>
      </c>
    </row>
    <row r="17" spans="1:5" ht="29.25" customHeight="1">
      <c r="A17" s="31">
        <v>6</v>
      </c>
      <c r="B17" s="114">
        <v>805</v>
      </c>
      <c r="C17" s="33"/>
      <c r="D17" s="31" t="s">
        <v>110</v>
      </c>
      <c r="E17" s="105" t="s">
        <v>111</v>
      </c>
    </row>
    <row r="18" spans="1:5" ht="54.75">
      <c r="A18" s="114">
        <v>7</v>
      </c>
      <c r="B18" s="114">
        <v>805</v>
      </c>
      <c r="C18" s="120"/>
      <c r="D18" s="31" t="s">
        <v>226</v>
      </c>
      <c r="E18" s="132" t="s">
        <v>112</v>
      </c>
    </row>
    <row r="19" spans="1:5" ht="13.5">
      <c r="A19" s="31">
        <v>8</v>
      </c>
      <c r="B19" s="114">
        <v>805</v>
      </c>
      <c r="C19" s="120"/>
      <c r="D19" s="31" t="s">
        <v>227</v>
      </c>
      <c r="E19" s="132" t="s">
        <v>114</v>
      </c>
    </row>
    <row r="20" spans="1:5" ht="27">
      <c r="A20" s="31">
        <v>9</v>
      </c>
      <c r="B20" s="114">
        <v>805</v>
      </c>
      <c r="C20" s="120"/>
      <c r="D20" s="31" t="s">
        <v>228</v>
      </c>
      <c r="E20" s="132" t="s">
        <v>113</v>
      </c>
    </row>
    <row r="21" spans="1:5" ht="13.5">
      <c r="A21" s="31">
        <v>10</v>
      </c>
      <c r="B21" s="114">
        <v>805</v>
      </c>
      <c r="C21" s="120"/>
      <c r="D21" s="31" t="s">
        <v>229</v>
      </c>
      <c r="E21" s="105" t="s">
        <v>340</v>
      </c>
    </row>
    <row r="22" spans="1:5" ht="54.75">
      <c r="A22" s="114">
        <v>11</v>
      </c>
      <c r="B22" s="114">
        <v>805</v>
      </c>
      <c r="C22" s="120"/>
      <c r="D22" s="31" t="s">
        <v>230</v>
      </c>
      <c r="E22" s="132" t="s">
        <v>115</v>
      </c>
    </row>
    <row r="23" spans="1:5" ht="54.75">
      <c r="A23" s="31">
        <v>12</v>
      </c>
      <c r="B23" s="114">
        <v>805</v>
      </c>
      <c r="C23" s="120"/>
      <c r="D23" s="31" t="s">
        <v>277</v>
      </c>
      <c r="E23" s="132" t="s">
        <v>276</v>
      </c>
    </row>
    <row r="24" spans="1:5" ht="40.5">
      <c r="A24" s="31">
        <v>13</v>
      </c>
      <c r="B24" s="114">
        <v>805</v>
      </c>
      <c r="C24" s="120"/>
      <c r="D24" s="31" t="s">
        <v>295</v>
      </c>
      <c r="E24" s="132" t="s">
        <v>292</v>
      </c>
    </row>
    <row r="25" spans="1:5" ht="25.5" customHeight="1">
      <c r="A25" s="31">
        <v>14</v>
      </c>
      <c r="B25" s="114">
        <v>805</v>
      </c>
      <c r="C25" s="120"/>
      <c r="D25" s="31" t="s">
        <v>278</v>
      </c>
      <c r="E25" s="132" t="s">
        <v>279</v>
      </c>
    </row>
    <row r="26" spans="1:5" ht="42.75" customHeight="1">
      <c r="A26" s="114">
        <v>15</v>
      </c>
      <c r="B26" s="114">
        <v>805</v>
      </c>
      <c r="C26" s="120"/>
      <c r="D26" s="31" t="s">
        <v>280</v>
      </c>
      <c r="E26" s="132" t="s">
        <v>281</v>
      </c>
    </row>
    <row r="27" spans="1:5" ht="40.5">
      <c r="A27" s="31">
        <v>16</v>
      </c>
      <c r="B27" s="114">
        <v>805</v>
      </c>
      <c r="C27" s="120"/>
      <c r="D27" s="31" t="s">
        <v>231</v>
      </c>
      <c r="E27" s="132" t="s">
        <v>272</v>
      </c>
    </row>
    <row r="28" spans="1:5" ht="27">
      <c r="A28" s="31">
        <v>17</v>
      </c>
      <c r="B28" s="114">
        <v>805</v>
      </c>
      <c r="C28" s="120"/>
      <c r="D28" s="31" t="s">
        <v>232</v>
      </c>
      <c r="E28" s="132" t="s">
        <v>116</v>
      </c>
    </row>
    <row r="29" spans="1:5" ht="68.25">
      <c r="A29" s="31">
        <v>18</v>
      </c>
      <c r="B29" s="114">
        <v>805</v>
      </c>
      <c r="C29" s="120"/>
      <c r="D29" s="31" t="s">
        <v>282</v>
      </c>
      <c r="E29" s="127" t="s">
        <v>341</v>
      </c>
    </row>
    <row r="30" spans="1:5" ht="39" customHeight="1">
      <c r="A30" s="114">
        <v>19</v>
      </c>
      <c r="B30" s="114">
        <v>805</v>
      </c>
      <c r="C30" s="120"/>
      <c r="D30" s="118" t="s">
        <v>233</v>
      </c>
      <c r="E30" s="133" t="s">
        <v>185</v>
      </c>
    </row>
    <row r="31" spans="1:5" ht="27">
      <c r="A31" s="31">
        <v>20</v>
      </c>
      <c r="B31" s="114">
        <v>805</v>
      </c>
      <c r="C31" s="120"/>
      <c r="D31" s="31" t="s">
        <v>234</v>
      </c>
      <c r="E31" s="132" t="s">
        <v>117</v>
      </c>
    </row>
    <row r="32" spans="1:5" ht="13.5">
      <c r="A32" s="31">
        <v>21</v>
      </c>
      <c r="B32" s="114">
        <v>805</v>
      </c>
      <c r="C32" s="120"/>
      <c r="D32" s="31" t="s">
        <v>177</v>
      </c>
      <c r="E32" s="132" t="s">
        <v>118</v>
      </c>
    </row>
    <row r="33" spans="1:5" ht="13.5">
      <c r="A33" s="31">
        <v>22</v>
      </c>
      <c r="B33" s="114">
        <v>805</v>
      </c>
      <c r="C33" s="120"/>
      <c r="D33" s="31" t="s">
        <v>43</v>
      </c>
      <c r="E33" s="132" t="s">
        <v>119</v>
      </c>
    </row>
    <row r="34" spans="1:5" ht="27">
      <c r="A34" s="114">
        <v>23</v>
      </c>
      <c r="B34" s="114">
        <v>805</v>
      </c>
      <c r="C34" s="120"/>
      <c r="D34" s="31" t="s">
        <v>349</v>
      </c>
      <c r="E34" s="105" t="s">
        <v>187</v>
      </c>
    </row>
    <row r="35" spans="1:5" ht="27">
      <c r="A35" s="31">
        <v>24</v>
      </c>
      <c r="B35" s="114">
        <v>805</v>
      </c>
      <c r="C35" s="120"/>
      <c r="D35" s="31" t="s">
        <v>350</v>
      </c>
      <c r="E35" s="105" t="s">
        <v>143</v>
      </c>
    </row>
    <row r="36" spans="1:5" ht="40.5">
      <c r="A36" s="31">
        <v>25</v>
      </c>
      <c r="B36" s="114">
        <v>805</v>
      </c>
      <c r="C36" s="120"/>
      <c r="D36" s="31" t="s">
        <v>351</v>
      </c>
      <c r="E36" s="105" t="s">
        <v>330</v>
      </c>
    </row>
    <row r="37" spans="1:5" ht="40.5">
      <c r="A37" s="31">
        <v>26</v>
      </c>
      <c r="B37" s="114">
        <v>805</v>
      </c>
      <c r="C37" s="120"/>
      <c r="D37" s="31" t="s">
        <v>352</v>
      </c>
      <c r="E37" s="134" t="s">
        <v>141</v>
      </c>
    </row>
    <row r="38" spans="1:5" ht="27">
      <c r="A38" s="114">
        <v>27</v>
      </c>
      <c r="B38" s="114">
        <v>805</v>
      </c>
      <c r="C38" s="120"/>
      <c r="D38" s="31" t="s">
        <v>353</v>
      </c>
      <c r="E38" s="105" t="s">
        <v>120</v>
      </c>
    </row>
    <row r="39" spans="1:5" ht="28.5" customHeight="1">
      <c r="A39" s="31">
        <v>28</v>
      </c>
      <c r="B39" s="114">
        <v>805</v>
      </c>
      <c r="C39" s="120"/>
      <c r="D39" s="31" t="s">
        <v>354</v>
      </c>
      <c r="E39" s="105" t="s">
        <v>342</v>
      </c>
    </row>
    <row r="40" spans="1:5" ht="59.25" customHeight="1">
      <c r="A40" s="31">
        <v>29</v>
      </c>
      <c r="B40" s="114">
        <v>805</v>
      </c>
      <c r="C40" s="120"/>
      <c r="D40" s="31" t="s">
        <v>355</v>
      </c>
      <c r="E40" s="132" t="s">
        <v>123</v>
      </c>
    </row>
    <row r="41" spans="1:5" ht="54.75">
      <c r="A41" s="31">
        <v>30</v>
      </c>
      <c r="B41" s="114">
        <v>805</v>
      </c>
      <c r="C41" s="120"/>
      <c r="D41" s="31" t="s">
        <v>348</v>
      </c>
      <c r="E41" s="132" t="s">
        <v>273</v>
      </c>
    </row>
    <row r="42" spans="1:5" ht="68.25">
      <c r="A42" s="114">
        <v>31</v>
      </c>
      <c r="B42" s="135">
        <v>805</v>
      </c>
      <c r="C42" s="136"/>
      <c r="D42" s="118" t="s">
        <v>347</v>
      </c>
      <c r="E42" s="133" t="s">
        <v>275</v>
      </c>
    </row>
    <row r="43" spans="1:5" ht="40.5">
      <c r="A43" s="31">
        <v>32</v>
      </c>
      <c r="B43" s="114">
        <v>805</v>
      </c>
      <c r="C43" s="120"/>
      <c r="D43" s="31" t="s">
        <v>346</v>
      </c>
      <c r="E43" s="105" t="s">
        <v>122</v>
      </c>
    </row>
    <row r="44" spans="1:5" ht="81.75">
      <c r="A44" s="31">
        <v>33</v>
      </c>
      <c r="B44" s="135">
        <v>805</v>
      </c>
      <c r="C44" s="136"/>
      <c r="D44" s="118" t="s">
        <v>345</v>
      </c>
      <c r="E44" s="133" t="s">
        <v>274</v>
      </c>
    </row>
    <row r="45" spans="1:5" ht="54.75">
      <c r="A45" s="114">
        <v>34</v>
      </c>
      <c r="B45" s="114">
        <v>805</v>
      </c>
      <c r="C45" s="120"/>
      <c r="D45" s="31" t="s">
        <v>344</v>
      </c>
      <c r="E45" s="105" t="s">
        <v>343</v>
      </c>
    </row>
    <row r="46" spans="1:5" ht="68.25">
      <c r="A46" s="31">
        <v>35</v>
      </c>
      <c r="B46" s="114">
        <v>805</v>
      </c>
      <c r="C46" s="120"/>
      <c r="D46" s="31" t="s">
        <v>361</v>
      </c>
      <c r="E46" s="127" t="s">
        <v>362</v>
      </c>
    </row>
    <row r="47" spans="1:5" ht="68.25">
      <c r="A47" s="31">
        <v>36</v>
      </c>
      <c r="B47" s="114">
        <v>805</v>
      </c>
      <c r="C47" s="120"/>
      <c r="D47" s="31" t="s">
        <v>363</v>
      </c>
      <c r="E47" s="127" t="s">
        <v>364</v>
      </c>
    </row>
    <row r="48" spans="1:5" ht="54.75">
      <c r="A48" s="114">
        <v>37</v>
      </c>
      <c r="B48" s="114">
        <v>805</v>
      </c>
      <c r="C48" s="120"/>
      <c r="D48" s="31" t="s">
        <v>365</v>
      </c>
      <c r="E48" s="127" t="s">
        <v>486</v>
      </c>
    </row>
    <row r="49" spans="1:5" ht="27">
      <c r="A49" s="31">
        <v>38</v>
      </c>
      <c r="B49" s="114">
        <v>805</v>
      </c>
      <c r="C49" s="120"/>
      <c r="D49" s="31" t="s">
        <v>366</v>
      </c>
      <c r="E49" s="105" t="s">
        <v>367</v>
      </c>
    </row>
    <row r="50" spans="1:5" ht="27">
      <c r="A50" s="31">
        <v>39</v>
      </c>
      <c r="B50" s="114">
        <v>805</v>
      </c>
      <c r="C50" s="120"/>
      <c r="D50" s="31" t="s">
        <v>356</v>
      </c>
      <c r="E50" s="132" t="s">
        <v>125</v>
      </c>
    </row>
    <row r="51" spans="1:5" ht="13.5">
      <c r="A51" s="114">
        <v>40</v>
      </c>
      <c r="B51" s="114">
        <v>805</v>
      </c>
      <c r="C51" s="120"/>
      <c r="D51" s="31" t="s">
        <v>357</v>
      </c>
      <c r="E51" s="105" t="s">
        <v>124</v>
      </c>
    </row>
    <row r="52" spans="1:5" ht="54" customHeight="1">
      <c r="A52" s="31">
        <v>41</v>
      </c>
      <c r="B52" s="114">
        <v>805</v>
      </c>
      <c r="C52" s="120"/>
      <c r="D52" s="31" t="s">
        <v>358</v>
      </c>
      <c r="E52" s="132" t="s">
        <v>142</v>
      </c>
    </row>
    <row r="53" spans="1:5" ht="12.75" customHeight="1" hidden="1">
      <c r="A53" s="31">
        <v>42</v>
      </c>
      <c r="B53" s="137"/>
      <c r="C53" s="120"/>
      <c r="D53" s="31"/>
      <c r="E53" s="138"/>
    </row>
    <row r="54" spans="1:5" ht="13.5" hidden="1">
      <c r="A54" s="114">
        <v>43</v>
      </c>
      <c r="B54" s="120"/>
      <c r="C54" s="120"/>
      <c r="D54" s="120"/>
      <c r="E54" s="120"/>
    </row>
    <row r="55" spans="1:5" ht="27">
      <c r="A55" s="31">
        <v>44</v>
      </c>
      <c r="B55" s="113">
        <v>805</v>
      </c>
      <c r="C55" s="113"/>
      <c r="D55" s="113" t="s">
        <v>359</v>
      </c>
      <c r="E55" s="33" t="s">
        <v>293</v>
      </c>
    </row>
    <row r="56" spans="1:5" ht="27">
      <c r="A56" s="31">
        <v>45</v>
      </c>
      <c r="B56" s="113">
        <v>805</v>
      </c>
      <c r="C56" s="113"/>
      <c r="D56" s="113" t="s">
        <v>360</v>
      </c>
      <c r="E56" s="33" t="s">
        <v>294</v>
      </c>
    </row>
    <row r="57" spans="1:5" ht="13.5">
      <c r="A57" s="139"/>
      <c r="B57" s="140"/>
      <c r="C57" s="140"/>
      <c r="D57" s="140"/>
      <c r="E57" s="140"/>
    </row>
    <row r="58" spans="1:5" ht="13.5">
      <c r="A58" s="139"/>
      <c r="B58" s="140"/>
      <c r="C58" s="140"/>
      <c r="D58" s="140"/>
      <c r="E58" s="140"/>
    </row>
    <row r="59" spans="1:5" ht="13.5">
      <c r="A59" s="140"/>
      <c r="B59" s="140"/>
      <c r="C59" s="140"/>
      <c r="D59" s="140"/>
      <c r="E59" s="140"/>
    </row>
    <row r="60" spans="1:5" ht="13.5">
      <c r="A60" s="140"/>
      <c r="B60" s="140"/>
      <c r="C60" s="140"/>
      <c r="D60" s="140"/>
      <c r="E60" s="140"/>
    </row>
    <row r="61" spans="1:5" ht="13.5">
      <c r="A61" s="140"/>
      <c r="B61" s="140"/>
      <c r="C61" s="140"/>
      <c r="D61" s="140"/>
      <c r="E61" s="140"/>
    </row>
    <row r="62" spans="1:5" ht="13.5">
      <c r="A62" s="140"/>
      <c r="B62" s="140"/>
      <c r="C62" s="140"/>
      <c r="D62" s="140"/>
      <c r="E62" s="140"/>
    </row>
    <row r="63" spans="1:5" ht="13.5">
      <c r="A63" s="140"/>
      <c r="B63" s="140"/>
      <c r="C63" s="140"/>
      <c r="D63" s="140"/>
      <c r="E63" s="140"/>
    </row>
    <row r="64" spans="1:5" ht="13.5">
      <c r="A64" s="140"/>
      <c r="B64" s="140"/>
      <c r="C64" s="140"/>
      <c r="D64" s="140"/>
      <c r="E64" s="140"/>
    </row>
    <row r="65" spans="1:5" ht="13.5">
      <c r="A65" s="140"/>
      <c r="B65" s="140"/>
      <c r="C65" s="140"/>
      <c r="D65" s="140"/>
      <c r="E65" s="140"/>
    </row>
    <row r="66" spans="1:5" ht="13.5">
      <c r="A66" s="140"/>
      <c r="B66" s="140"/>
      <c r="C66" s="140"/>
      <c r="D66" s="140"/>
      <c r="E66" s="140"/>
    </row>
    <row r="67" spans="1:5" ht="13.5">
      <c r="A67" s="140"/>
      <c r="B67" s="140"/>
      <c r="C67" s="140"/>
      <c r="D67" s="140"/>
      <c r="E67" s="140"/>
    </row>
  </sheetData>
  <sheetProtection/>
  <mergeCells count="10">
    <mergeCell ref="B7:B10"/>
    <mergeCell ref="B11:C11"/>
    <mergeCell ref="D7:D10"/>
    <mergeCell ref="D12:E12"/>
    <mergeCell ref="A1:E1"/>
    <mergeCell ref="A2:E2"/>
    <mergeCell ref="A3:E3"/>
    <mergeCell ref="E7:E9"/>
    <mergeCell ref="A7:A10"/>
    <mergeCell ref="D5:E5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375" style="0" customWidth="1"/>
    <col min="4" max="4" width="45.875" style="0" customWidth="1"/>
  </cols>
  <sheetData>
    <row r="1" spans="1:9" ht="15.75">
      <c r="A1" s="172" t="s">
        <v>20</v>
      </c>
      <c r="B1" s="172"/>
      <c r="C1" s="172"/>
      <c r="D1" s="172"/>
      <c r="E1" s="5"/>
      <c r="F1" s="5"/>
      <c r="G1" s="5"/>
      <c r="H1" s="5"/>
      <c r="I1" s="5"/>
    </row>
    <row r="2" spans="1:9" ht="13.5">
      <c r="A2" s="172" t="s">
        <v>445</v>
      </c>
      <c r="B2" s="172"/>
      <c r="C2" s="172"/>
      <c r="D2" s="172"/>
      <c r="E2" s="6"/>
      <c r="F2" s="6"/>
      <c r="G2" s="6"/>
      <c r="H2" s="6"/>
      <c r="I2" s="6"/>
    </row>
    <row r="3" spans="1:9" ht="15.75">
      <c r="A3" s="165" t="s">
        <v>471</v>
      </c>
      <c r="B3" s="165"/>
      <c r="C3" s="165"/>
      <c r="D3" s="165"/>
      <c r="E3" s="7"/>
      <c r="F3" s="7"/>
      <c r="G3" s="7"/>
      <c r="H3" s="7"/>
      <c r="I3" s="7"/>
    </row>
    <row r="4" spans="1:4" ht="12.75">
      <c r="A4" s="4"/>
      <c r="B4" s="16"/>
      <c r="C4" s="16"/>
      <c r="D4" s="16"/>
    </row>
    <row r="5" spans="1:4" s="112" customFormat="1" ht="12.75">
      <c r="A5" s="169" t="s">
        <v>21</v>
      </c>
      <c r="B5" s="169"/>
      <c r="C5" s="169"/>
      <c r="D5" s="169"/>
    </row>
    <row r="6" spans="1:4" s="112" customFormat="1" ht="12.75">
      <c r="A6" s="169" t="s">
        <v>22</v>
      </c>
      <c r="B6" s="169"/>
      <c r="C6" s="169"/>
      <c r="D6" s="169"/>
    </row>
    <row r="7" s="112" customFormat="1" ht="12.75">
      <c r="C7" s="112" t="s">
        <v>444</v>
      </c>
    </row>
    <row r="8" spans="1:4" ht="33.75" customHeight="1">
      <c r="A8" s="164" t="s">
        <v>217</v>
      </c>
      <c r="B8" s="164" t="s">
        <v>222</v>
      </c>
      <c r="C8" s="164" t="s">
        <v>218</v>
      </c>
      <c r="D8" s="174" t="s">
        <v>219</v>
      </c>
    </row>
    <row r="9" spans="1:4" ht="13.5" customHeight="1" hidden="1" thickBot="1">
      <c r="A9" s="164"/>
      <c r="B9" s="164"/>
      <c r="C9" s="164"/>
      <c r="D9" s="174"/>
    </row>
    <row r="10" spans="1:4" ht="13.5">
      <c r="A10" s="18"/>
      <c r="B10" s="18">
        <v>1</v>
      </c>
      <c r="C10" s="18">
        <v>2</v>
      </c>
      <c r="D10" s="18">
        <v>3</v>
      </c>
    </row>
    <row r="11" spans="1:4" ht="21" customHeight="1">
      <c r="A11" s="18">
        <v>1</v>
      </c>
      <c r="B11" s="18">
        <v>805</v>
      </c>
      <c r="C11" s="21"/>
      <c r="D11" s="21" t="s">
        <v>146</v>
      </c>
    </row>
    <row r="12" spans="1:4" ht="30" customHeight="1">
      <c r="A12" s="18">
        <v>2</v>
      </c>
      <c r="B12" s="18">
        <v>805</v>
      </c>
      <c r="C12" s="34" t="s">
        <v>285</v>
      </c>
      <c r="D12" s="34" t="s">
        <v>220</v>
      </c>
    </row>
    <row r="13" spans="1:4" ht="48.75" customHeight="1">
      <c r="A13" s="18">
        <v>3</v>
      </c>
      <c r="B13" s="18">
        <v>805</v>
      </c>
      <c r="C13" s="34" t="s">
        <v>0</v>
      </c>
      <c r="D13" s="34" t="s">
        <v>221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2:D2"/>
    <mergeCell ref="A3:D3"/>
    <mergeCell ref="A5:D5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67"/>
  <sheetViews>
    <sheetView tabSelected="1" zoomScalePageLayoutView="0" workbookViewId="0" topLeftCell="A37">
      <selection activeCell="C65" sqref="C65"/>
    </sheetView>
  </sheetViews>
  <sheetFormatPr defaultColWidth="9.00390625" defaultRowHeight="12.75"/>
  <cols>
    <col min="1" max="1" width="4.00390625" style="3" customWidth="1"/>
    <col min="2" max="2" width="22.375" style="3" customWidth="1"/>
    <col min="3" max="3" width="42.375" style="3" customWidth="1"/>
    <col min="4" max="4" width="12.125" style="91" customWidth="1"/>
    <col min="5" max="5" width="12.875" style="91" customWidth="1"/>
    <col min="6" max="6" width="12.00390625" style="91" customWidth="1"/>
  </cols>
  <sheetData>
    <row r="1" ht="9" customHeight="1"/>
    <row r="2" spans="1:6" ht="13.5">
      <c r="A2" s="30" t="s">
        <v>38</v>
      </c>
      <c r="B2" s="30"/>
      <c r="C2" s="30"/>
      <c r="D2" s="180" t="s">
        <v>255</v>
      </c>
      <c r="E2" s="180"/>
      <c r="F2" s="180"/>
    </row>
    <row r="3" spans="1:6" ht="13.5">
      <c r="A3" s="165" t="s">
        <v>136</v>
      </c>
      <c r="B3" s="165"/>
      <c r="C3" s="165"/>
      <c r="D3" s="165"/>
      <c r="E3" s="165"/>
      <c r="F3" s="165"/>
    </row>
    <row r="4" spans="1:6" ht="13.5">
      <c r="A4" s="165" t="s">
        <v>472</v>
      </c>
      <c r="B4" s="165"/>
      <c r="C4" s="165"/>
      <c r="D4" s="165"/>
      <c r="E4" s="165"/>
      <c r="F4" s="165"/>
    </row>
    <row r="6" spans="1:6" ht="12.75">
      <c r="A6" s="177" t="s">
        <v>400</v>
      </c>
      <c r="B6" s="177"/>
      <c r="C6" s="177"/>
      <c r="D6" s="177"/>
      <c r="E6" s="177"/>
      <c r="F6" s="177"/>
    </row>
    <row r="7" spans="1:6" ht="13.5">
      <c r="A7" s="3" t="s">
        <v>238</v>
      </c>
      <c r="D7" s="184" t="s">
        <v>56</v>
      </c>
      <c r="E7" s="184"/>
      <c r="F7" s="184"/>
    </row>
    <row r="8" spans="1:6" ht="30" customHeight="1">
      <c r="A8" s="163" t="s">
        <v>217</v>
      </c>
      <c r="B8" s="186" t="s">
        <v>180</v>
      </c>
      <c r="C8" s="183" t="s">
        <v>176</v>
      </c>
      <c r="D8" s="178" t="s">
        <v>298</v>
      </c>
      <c r="E8" s="178" t="s">
        <v>338</v>
      </c>
      <c r="F8" s="178" t="s">
        <v>413</v>
      </c>
    </row>
    <row r="9" spans="1:6" ht="45" customHeight="1">
      <c r="A9" s="163"/>
      <c r="B9" s="186"/>
      <c r="C9" s="183"/>
      <c r="D9" s="178"/>
      <c r="E9" s="178"/>
      <c r="F9" s="178"/>
    </row>
    <row r="10" spans="1:6" ht="13.5">
      <c r="A10" s="17"/>
      <c r="B10" s="18">
        <v>1</v>
      </c>
      <c r="C10" s="18">
        <v>2</v>
      </c>
      <c r="D10" s="117">
        <v>3</v>
      </c>
      <c r="E10" s="117">
        <v>3</v>
      </c>
      <c r="F10" s="117">
        <v>3</v>
      </c>
    </row>
    <row r="11" spans="1:6" ht="17.25" customHeight="1">
      <c r="A11" s="31">
        <v>1</v>
      </c>
      <c r="B11" s="19" t="s">
        <v>239</v>
      </c>
      <c r="C11" s="17" t="s">
        <v>240</v>
      </c>
      <c r="D11" s="97">
        <f>D12+D18+D24+D36+D39</f>
        <v>731775</v>
      </c>
      <c r="E11" s="97">
        <f>E12+E18+E24+E36+E39</f>
        <v>741460</v>
      </c>
      <c r="F11" s="97">
        <f>F12+F18+F24+F36+F39</f>
        <v>752120</v>
      </c>
    </row>
    <row r="12" spans="1:6" ht="18.75" customHeight="1">
      <c r="A12" s="31">
        <v>2</v>
      </c>
      <c r="B12" s="19" t="s">
        <v>152</v>
      </c>
      <c r="C12" s="17" t="s">
        <v>241</v>
      </c>
      <c r="D12" s="97">
        <f>D13</f>
        <v>109965</v>
      </c>
      <c r="E12" s="97">
        <f>E13</f>
        <v>114350</v>
      </c>
      <c r="F12" s="97">
        <f>F13</f>
        <v>118910</v>
      </c>
    </row>
    <row r="13" spans="1:6" ht="18.75" customHeight="1">
      <c r="A13" s="31">
        <v>3</v>
      </c>
      <c r="B13" s="19" t="s">
        <v>242</v>
      </c>
      <c r="C13" s="17" t="s">
        <v>243</v>
      </c>
      <c r="D13" s="115">
        <f>D14+D16+D17</f>
        <v>109965</v>
      </c>
      <c r="E13" s="115">
        <f>E14+E16+E17</f>
        <v>114350</v>
      </c>
      <c r="F13" s="115">
        <f>F14+F16+F17</f>
        <v>118910</v>
      </c>
    </row>
    <row r="14" spans="1:6" ht="81" customHeight="1">
      <c r="A14" s="170">
        <v>4</v>
      </c>
      <c r="B14" s="179" t="s">
        <v>261</v>
      </c>
      <c r="C14" s="163" t="s">
        <v>305</v>
      </c>
      <c r="D14" s="175">
        <v>106145</v>
      </c>
      <c r="E14" s="175">
        <v>110390</v>
      </c>
      <c r="F14" s="175">
        <v>114800</v>
      </c>
    </row>
    <row r="15" spans="1:6" ht="13.5" customHeight="1" hidden="1" thickBot="1">
      <c r="A15" s="170"/>
      <c r="B15" s="179"/>
      <c r="C15" s="163"/>
      <c r="D15" s="175"/>
      <c r="E15" s="175"/>
      <c r="F15" s="175"/>
    </row>
    <row r="16" spans="1:6" ht="120.75" customHeight="1">
      <c r="A16" s="31">
        <v>5</v>
      </c>
      <c r="B16" s="19" t="s">
        <v>299</v>
      </c>
      <c r="C16" s="17" t="s">
        <v>306</v>
      </c>
      <c r="D16" s="115">
        <v>0</v>
      </c>
      <c r="E16" s="115">
        <v>0</v>
      </c>
      <c r="F16" s="115">
        <v>0</v>
      </c>
    </row>
    <row r="17" spans="1:6" ht="54" customHeight="1">
      <c r="A17" s="31">
        <v>6</v>
      </c>
      <c r="B17" s="19" t="s">
        <v>262</v>
      </c>
      <c r="C17" s="17" t="s">
        <v>307</v>
      </c>
      <c r="D17" s="115">
        <v>3820</v>
      </c>
      <c r="E17" s="115">
        <v>3960</v>
      </c>
      <c r="F17" s="115">
        <v>4110</v>
      </c>
    </row>
    <row r="18" spans="1:6" ht="42.75" customHeight="1">
      <c r="A18" s="31">
        <v>7</v>
      </c>
      <c r="B18" s="19" t="s">
        <v>147</v>
      </c>
      <c r="C18" s="32" t="s">
        <v>102</v>
      </c>
      <c r="D18" s="97">
        <f>D19</f>
        <v>153100</v>
      </c>
      <c r="E18" s="97">
        <f>E19</f>
        <v>158400</v>
      </c>
      <c r="F18" s="97">
        <f>F19</f>
        <v>164500</v>
      </c>
    </row>
    <row r="19" spans="1:6" ht="40.5" customHeight="1">
      <c r="A19" s="31">
        <v>8</v>
      </c>
      <c r="B19" s="19" t="s">
        <v>153</v>
      </c>
      <c r="C19" s="33" t="s">
        <v>126</v>
      </c>
      <c r="D19" s="115">
        <f>D20+D21+D22+D23</f>
        <v>153100</v>
      </c>
      <c r="E19" s="115">
        <f>E20+E21+E22+E23</f>
        <v>158400</v>
      </c>
      <c r="F19" s="115">
        <f>F20+F21+F22+F23</f>
        <v>164500</v>
      </c>
    </row>
    <row r="20" spans="1:6" ht="79.5" customHeight="1">
      <c r="A20" s="31">
        <v>9</v>
      </c>
      <c r="B20" s="19" t="s">
        <v>154</v>
      </c>
      <c r="C20" s="103" t="s">
        <v>223</v>
      </c>
      <c r="D20" s="115">
        <v>70300</v>
      </c>
      <c r="E20" s="115">
        <v>72800</v>
      </c>
      <c r="F20" s="115">
        <v>76200</v>
      </c>
    </row>
    <row r="21" spans="1:6" ht="94.5" customHeight="1">
      <c r="A21" s="31">
        <v>10</v>
      </c>
      <c r="B21" s="19" t="s">
        <v>155</v>
      </c>
      <c r="C21" s="34" t="s">
        <v>308</v>
      </c>
      <c r="D21" s="115">
        <v>400</v>
      </c>
      <c r="E21" s="115">
        <v>400</v>
      </c>
      <c r="F21" s="115">
        <v>400</v>
      </c>
    </row>
    <row r="22" spans="1:6" ht="82.5" customHeight="1">
      <c r="A22" s="31">
        <v>11</v>
      </c>
      <c r="B22" s="19" t="s">
        <v>156</v>
      </c>
      <c r="C22" s="34" t="s">
        <v>148</v>
      </c>
      <c r="D22" s="115">
        <v>92500</v>
      </c>
      <c r="E22" s="115">
        <v>95500</v>
      </c>
      <c r="F22" s="115">
        <v>99700</v>
      </c>
    </row>
    <row r="23" spans="1:6" ht="80.25" customHeight="1">
      <c r="A23" s="31">
        <v>12</v>
      </c>
      <c r="B23" s="19" t="s">
        <v>157</v>
      </c>
      <c r="C23" s="34" t="s">
        <v>149</v>
      </c>
      <c r="D23" s="115">
        <v>-10100</v>
      </c>
      <c r="E23" s="115">
        <v>-10300</v>
      </c>
      <c r="F23" s="115">
        <v>-11800</v>
      </c>
    </row>
    <row r="24" spans="1:6" ht="17.25" customHeight="1">
      <c r="A24" s="31">
        <v>13</v>
      </c>
      <c r="B24" s="19" t="s">
        <v>224</v>
      </c>
      <c r="C24" s="17" t="s">
        <v>263</v>
      </c>
      <c r="D24" s="97">
        <f>D25+D28</f>
        <v>433350</v>
      </c>
      <c r="E24" s="97">
        <f>E25+E28</f>
        <v>433350</v>
      </c>
      <c r="F24" s="97">
        <f>F25+F28</f>
        <v>433350</v>
      </c>
    </row>
    <row r="25" spans="1:6" ht="17.25" customHeight="1">
      <c r="A25" s="31">
        <v>14</v>
      </c>
      <c r="B25" s="66" t="s">
        <v>151</v>
      </c>
      <c r="C25" s="21" t="s">
        <v>244</v>
      </c>
      <c r="D25" s="116">
        <f>D26</f>
        <v>101300</v>
      </c>
      <c r="E25" s="116">
        <f>E26</f>
        <v>101300</v>
      </c>
      <c r="F25" s="116">
        <f>F26</f>
        <v>101300</v>
      </c>
    </row>
    <row r="26" spans="1:6" ht="17.25" customHeight="1">
      <c r="A26" s="170">
        <v>15</v>
      </c>
      <c r="B26" s="181" t="s">
        <v>245</v>
      </c>
      <c r="C26" s="182" t="s">
        <v>186</v>
      </c>
      <c r="D26" s="176">
        <v>101300</v>
      </c>
      <c r="E26" s="176">
        <v>101300</v>
      </c>
      <c r="F26" s="176">
        <v>101300</v>
      </c>
    </row>
    <row r="27" spans="1:6" ht="42.75" customHeight="1">
      <c r="A27" s="170"/>
      <c r="B27" s="181"/>
      <c r="C27" s="182"/>
      <c r="D27" s="176"/>
      <c r="E27" s="176"/>
      <c r="F27" s="176"/>
    </row>
    <row r="28" spans="1:6" ht="17.25" customHeight="1">
      <c r="A28" s="31">
        <v>16</v>
      </c>
      <c r="B28" s="19" t="s">
        <v>150</v>
      </c>
      <c r="C28" s="21" t="s">
        <v>264</v>
      </c>
      <c r="D28" s="116">
        <f>D29+D32</f>
        <v>332050</v>
      </c>
      <c r="E28" s="116">
        <f>E29+E32</f>
        <v>332050</v>
      </c>
      <c r="F28" s="116">
        <f>F29+F32</f>
        <v>332050</v>
      </c>
    </row>
    <row r="29" spans="1:6" ht="21" customHeight="1">
      <c r="A29" s="31">
        <v>17</v>
      </c>
      <c r="B29" s="19" t="s">
        <v>74</v>
      </c>
      <c r="C29" s="17" t="s">
        <v>73</v>
      </c>
      <c r="D29" s="115">
        <v>80100</v>
      </c>
      <c r="E29" s="115">
        <v>80100</v>
      </c>
      <c r="F29" s="115">
        <v>80100</v>
      </c>
    </row>
    <row r="30" spans="1:6" ht="43.5" customHeight="1">
      <c r="A30" s="170">
        <v>18</v>
      </c>
      <c r="B30" s="179" t="s">
        <v>75</v>
      </c>
      <c r="C30" s="163" t="s">
        <v>309</v>
      </c>
      <c r="D30" s="175">
        <v>80100</v>
      </c>
      <c r="E30" s="175">
        <v>80100</v>
      </c>
      <c r="F30" s="175">
        <v>80100</v>
      </c>
    </row>
    <row r="31" spans="1:6" ht="6" customHeight="1" hidden="1">
      <c r="A31" s="170"/>
      <c r="B31" s="179"/>
      <c r="C31" s="163"/>
      <c r="D31" s="175"/>
      <c r="E31" s="175"/>
      <c r="F31" s="175"/>
    </row>
    <row r="32" spans="1:6" ht="24" customHeight="1">
      <c r="A32" s="170">
        <v>19</v>
      </c>
      <c r="B32" s="179" t="s">
        <v>76</v>
      </c>
      <c r="C32" s="163" t="s">
        <v>310</v>
      </c>
      <c r="D32" s="175">
        <f>D34</f>
        <v>251950</v>
      </c>
      <c r="E32" s="175">
        <f>E34</f>
        <v>251950</v>
      </c>
      <c r="F32" s="175">
        <f>F34</f>
        <v>251950</v>
      </c>
    </row>
    <row r="33" spans="1:6" ht="13.5" customHeight="1" hidden="1">
      <c r="A33" s="170"/>
      <c r="B33" s="179"/>
      <c r="C33" s="163"/>
      <c r="D33" s="175"/>
      <c r="E33" s="175"/>
      <c r="F33" s="175"/>
    </row>
    <row r="34" spans="1:6" ht="41.25" customHeight="1">
      <c r="A34" s="170">
        <v>20</v>
      </c>
      <c r="B34" s="179" t="s">
        <v>78</v>
      </c>
      <c r="C34" s="163" t="s">
        <v>77</v>
      </c>
      <c r="D34" s="175">
        <v>251950</v>
      </c>
      <c r="E34" s="175">
        <v>251950</v>
      </c>
      <c r="F34" s="175">
        <v>251950</v>
      </c>
    </row>
    <row r="35" spans="1:6" ht="2.25" customHeight="1" hidden="1">
      <c r="A35" s="170"/>
      <c r="B35" s="179"/>
      <c r="C35" s="163"/>
      <c r="D35" s="175"/>
      <c r="E35" s="175"/>
      <c r="F35" s="175"/>
    </row>
    <row r="36" spans="1:6" ht="15.75" customHeight="1">
      <c r="A36" s="31">
        <v>21</v>
      </c>
      <c r="B36" s="19" t="s">
        <v>246</v>
      </c>
      <c r="C36" s="17" t="s">
        <v>247</v>
      </c>
      <c r="D36" s="97">
        <f aca="true" t="shared" si="0" ref="D36:F37">D37</f>
        <v>6800</v>
      </c>
      <c r="E36" s="97">
        <f t="shared" si="0"/>
        <v>6800</v>
      </c>
      <c r="F36" s="97">
        <f t="shared" si="0"/>
        <v>6800</v>
      </c>
    </row>
    <row r="37" spans="1:6" ht="60" customHeight="1">
      <c r="A37" s="31">
        <v>22</v>
      </c>
      <c r="B37" s="19" t="s">
        <v>248</v>
      </c>
      <c r="C37" s="21" t="s">
        <v>158</v>
      </c>
      <c r="D37" s="115">
        <f t="shared" si="0"/>
        <v>6800</v>
      </c>
      <c r="E37" s="115">
        <f t="shared" si="0"/>
        <v>6800</v>
      </c>
      <c r="F37" s="115">
        <f t="shared" si="0"/>
        <v>6800</v>
      </c>
    </row>
    <row r="38" spans="1:6" ht="79.5" customHeight="1">
      <c r="A38" s="31">
        <v>23</v>
      </c>
      <c r="B38" s="19" t="s">
        <v>98</v>
      </c>
      <c r="C38" s="21" t="s">
        <v>216</v>
      </c>
      <c r="D38" s="115">
        <v>6800</v>
      </c>
      <c r="E38" s="115">
        <v>6800</v>
      </c>
      <c r="F38" s="115">
        <v>6800</v>
      </c>
    </row>
    <row r="39" spans="1:6" ht="43.5" customHeight="1">
      <c r="A39" s="31">
        <v>24</v>
      </c>
      <c r="B39" s="19" t="s">
        <v>249</v>
      </c>
      <c r="C39" s="17" t="s">
        <v>250</v>
      </c>
      <c r="D39" s="97">
        <f aca="true" t="shared" si="1" ref="D39:F40">D40</f>
        <v>28560</v>
      </c>
      <c r="E39" s="97">
        <f t="shared" si="1"/>
        <v>28560</v>
      </c>
      <c r="F39" s="97">
        <f t="shared" si="1"/>
        <v>28560</v>
      </c>
    </row>
    <row r="40" spans="1:6" ht="97.5" customHeight="1">
      <c r="A40" s="31">
        <v>25</v>
      </c>
      <c r="B40" s="19" t="s">
        <v>251</v>
      </c>
      <c r="C40" s="17" t="s">
        <v>31</v>
      </c>
      <c r="D40" s="116">
        <f t="shared" si="1"/>
        <v>28560</v>
      </c>
      <c r="E40" s="116">
        <f t="shared" si="1"/>
        <v>28560</v>
      </c>
      <c r="F40" s="116">
        <f t="shared" si="1"/>
        <v>28560</v>
      </c>
    </row>
    <row r="41" spans="1:6" ht="45" customHeight="1">
      <c r="A41" s="31">
        <v>26</v>
      </c>
      <c r="B41" s="19" t="s">
        <v>32</v>
      </c>
      <c r="C41" s="36" t="s">
        <v>33</v>
      </c>
      <c r="D41" s="115">
        <f>D42</f>
        <v>28560</v>
      </c>
      <c r="E41" s="115">
        <f>E42</f>
        <v>28560</v>
      </c>
      <c r="F41" s="115">
        <f>F42</f>
        <v>28560</v>
      </c>
    </row>
    <row r="42" spans="1:6" ht="45" customHeight="1">
      <c r="A42" s="31">
        <v>27</v>
      </c>
      <c r="B42" s="19" t="s">
        <v>191</v>
      </c>
      <c r="C42" s="36" t="s">
        <v>192</v>
      </c>
      <c r="D42" s="115">
        <v>28560</v>
      </c>
      <c r="E42" s="115">
        <v>28560</v>
      </c>
      <c r="F42" s="115">
        <v>28560</v>
      </c>
    </row>
    <row r="43" spans="1:6" ht="16.5" customHeight="1">
      <c r="A43" s="31">
        <v>28</v>
      </c>
      <c r="B43" s="19" t="s">
        <v>252</v>
      </c>
      <c r="C43" s="17" t="s">
        <v>253</v>
      </c>
      <c r="D43" s="97">
        <f>D44</f>
        <v>11034775</v>
      </c>
      <c r="E43" s="97">
        <f>E44</f>
        <v>8600390</v>
      </c>
      <c r="F43" s="97">
        <f>F44</f>
        <v>8443891</v>
      </c>
    </row>
    <row r="44" spans="1:6" ht="38.25" customHeight="1">
      <c r="A44" s="31">
        <v>29</v>
      </c>
      <c r="B44" s="104" t="s">
        <v>104</v>
      </c>
      <c r="C44" s="69" t="s">
        <v>103</v>
      </c>
      <c r="D44" s="115">
        <f>D45+D50+D56+D60</f>
        <v>11034775</v>
      </c>
      <c r="E44" s="115">
        <f>E45+E50+E56+E60</f>
        <v>8600390</v>
      </c>
      <c r="F44" s="115">
        <f>F45+F50+F56+F60</f>
        <v>8443891</v>
      </c>
    </row>
    <row r="45" spans="1:6" ht="26.25" customHeight="1">
      <c r="A45" s="31">
        <v>30</v>
      </c>
      <c r="B45" s="67" t="s">
        <v>378</v>
      </c>
      <c r="C45" s="69" t="s">
        <v>144</v>
      </c>
      <c r="D45" s="98">
        <f>D46</f>
        <v>7825741</v>
      </c>
      <c r="E45" s="98">
        <f>E46</f>
        <v>7446805</v>
      </c>
      <c r="F45" s="98">
        <f>F46</f>
        <v>7446805</v>
      </c>
    </row>
    <row r="46" spans="1:6" ht="31.5" customHeight="1">
      <c r="A46" s="31">
        <v>31</v>
      </c>
      <c r="B46" s="67" t="s">
        <v>379</v>
      </c>
      <c r="C46" s="69" t="s">
        <v>105</v>
      </c>
      <c r="D46" s="98">
        <f>D48+D49</f>
        <v>7825741</v>
      </c>
      <c r="E46" s="98">
        <f>+E48+E49</f>
        <v>7446805</v>
      </c>
      <c r="F46" s="98">
        <f>+F48+F49</f>
        <v>7446805</v>
      </c>
    </row>
    <row r="47" spans="1:6" ht="31.5" customHeight="1">
      <c r="A47" s="31">
        <v>32</v>
      </c>
      <c r="B47" s="67" t="s">
        <v>380</v>
      </c>
      <c r="C47" s="69" t="s">
        <v>139</v>
      </c>
      <c r="D47" s="98">
        <f>D48+D49</f>
        <v>7825741</v>
      </c>
      <c r="E47" s="98">
        <f>E48+E49</f>
        <v>7446805</v>
      </c>
      <c r="F47" s="98">
        <f>F48+F49</f>
        <v>7446805</v>
      </c>
    </row>
    <row r="48" spans="1:6" ht="45" customHeight="1">
      <c r="A48" s="31">
        <v>33</v>
      </c>
      <c r="B48" s="68" t="s">
        <v>381</v>
      </c>
      <c r="C48" s="70" t="s">
        <v>187</v>
      </c>
      <c r="D48" s="98">
        <v>1894694</v>
      </c>
      <c r="E48" s="98">
        <v>1515758</v>
      </c>
      <c r="F48" s="98">
        <v>1515758</v>
      </c>
    </row>
    <row r="49" spans="1:6" ht="45" customHeight="1">
      <c r="A49" s="31">
        <v>34</v>
      </c>
      <c r="B49" s="31" t="s">
        <v>377</v>
      </c>
      <c r="C49" s="17" t="s">
        <v>143</v>
      </c>
      <c r="D49" s="98">
        <v>5931047</v>
      </c>
      <c r="E49" s="98">
        <v>5931047</v>
      </c>
      <c r="F49" s="98">
        <v>5931047</v>
      </c>
    </row>
    <row r="50" spans="1:6" ht="45" customHeight="1">
      <c r="A50" s="31">
        <v>35</v>
      </c>
      <c r="B50" s="31" t="s">
        <v>376</v>
      </c>
      <c r="C50" s="69" t="s">
        <v>140</v>
      </c>
      <c r="D50" s="98">
        <f>D51</f>
        <v>110939</v>
      </c>
      <c r="E50" s="98">
        <f>E51</f>
        <v>113947</v>
      </c>
      <c r="F50" s="98">
        <f>F51</f>
        <v>6472</v>
      </c>
    </row>
    <row r="51" spans="1:6" ht="29.25" customHeight="1">
      <c r="A51" s="31">
        <v>36</v>
      </c>
      <c r="B51" s="67" t="s">
        <v>375</v>
      </c>
      <c r="C51" s="69" t="s">
        <v>106</v>
      </c>
      <c r="D51" s="115">
        <f>D52+D54</f>
        <v>110939</v>
      </c>
      <c r="E51" s="115">
        <f>E52+E54</f>
        <v>113947</v>
      </c>
      <c r="F51" s="115">
        <f>F52+F54</f>
        <v>6472</v>
      </c>
    </row>
    <row r="52" spans="1:6" ht="43.5" customHeight="1">
      <c r="A52" s="31">
        <v>37</v>
      </c>
      <c r="B52" s="67" t="s">
        <v>374</v>
      </c>
      <c r="C52" s="69" t="s">
        <v>108</v>
      </c>
      <c r="D52" s="115">
        <f>D53</f>
        <v>6472</v>
      </c>
      <c r="E52" s="115">
        <f>E53</f>
        <v>6472</v>
      </c>
      <c r="F52" s="115">
        <f>F53</f>
        <v>6472</v>
      </c>
    </row>
    <row r="53" spans="1:6" ht="60.75" customHeight="1">
      <c r="A53" s="31">
        <v>38</v>
      </c>
      <c r="B53" s="67" t="s">
        <v>373</v>
      </c>
      <c r="C53" s="70" t="s">
        <v>330</v>
      </c>
      <c r="D53" s="115">
        <v>6472</v>
      </c>
      <c r="E53" s="115">
        <v>6472</v>
      </c>
      <c r="F53" s="115">
        <v>6472</v>
      </c>
    </row>
    <row r="54" spans="1:6" ht="45.75" customHeight="1">
      <c r="A54" s="31">
        <v>39</v>
      </c>
      <c r="B54" s="67" t="s">
        <v>372</v>
      </c>
      <c r="C54" s="69" t="s">
        <v>107</v>
      </c>
      <c r="D54" s="115">
        <f>D55</f>
        <v>104467</v>
      </c>
      <c r="E54" s="115">
        <f>E55</f>
        <v>107475</v>
      </c>
      <c r="F54" s="115">
        <v>0</v>
      </c>
    </row>
    <row r="55" spans="1:6" ht="53.25" customHeight="1">
      <c r="A55" s="31">
        <v>40</v>
      </c>
      <c r="B55" s="67" t="s">
        <v>372</v>
      </c>
      <c r="C55" s="70" t="s">
        <v>120</v>
      </c>
      <c r="D55" s="115">
        <v>104467</v>
      </c>
      <c r="E55" s="115">
        <v>107475</v>
      </c>
      <c r="F55" s="115">
        <v>0</v>
      </c>
    </row>
    <row r="56" spans="1:6" ht="21.75" customHeight="1">
      <c r="A56" s="31">
        <v>41</v>
      </c>
      <c r="B56" s="67" t="s">
        <v>371</v>
      </c>
      <c r="C56" s="69" t="s">
        <v>254</v>
      </c>
      <c r="D56" s="115">
        <f aca="true" t="shared" si="2" ref="D56:F58">D57</f>
        <v>131571</v>
      </c>
      <c r="E56" s="115">
        <f t="shared" si="2"/>
        <v>500822</v>
      </c>
      <c r="F56" s="115">
        <f t="shared" si="2"/>
        <v>490162</v>
      </c>
    </row>
    <row r="57" spans="1:6" ht="25.5" customHeight="1">
      <c r="A57" s="31">
        <v>42</v>
      </c>
      <c r="B57" s="67" t="s">
        <v>370</v>
      </c>
      <c r="C57" s="69" t="s">
        <v>109</v>
      </c>
      <c r="D57" s="115">
        <f t="shared" si="2"/>
        <v>131571</v>
      </c>
      <c r="E57" s="115">
        <f t="shared" si="2"/>
        <v>500822</v>
      </c>
      <c r="F57" s="115">
        <f t="shared" si="2"/>
        <v>490162</v>
      </c>
    </row>
    <row r="58" spans="1:6" ht="32.25" customHeight="1">
      <c r="A58" s="31">
        <v>43</v>
      </c>
      <c r="B58" s="67" t="s">
        <v>369</v>
      </c>
      <c r="C58" s="70" t="s">
        <v>188</v>
      </c>
      <c r="D58" s="115">
        <f>D59</f>
        <v>131571</v>
      </c>
      <c r="E58" s="115">
        <f t="shared" si="2"/>
        <v>500822</v>
      </c>
      <c r="F58" s="115">
        <f t="shared" si="2"/>
        <v>490162</v>
      </c>
    </row>
    <row r="59" spans="1:6" ht="51.75" customHeight="1">
      <c r="A59" s="31">
        <v>44</v>
      </c>
      <c r="B59" s="67" t="s">
        <v>368</v>
      </c>
      <c r="C59" s="70" t="s">
        <v>121</v>
      </c>
      <c r="D59" s="115">
        <v>131571</v>
      </c>
      <c r="E59" s="115">
        <v>500822</v>
      </c>
      <c r="F59" s="115">
        <v>490162</v>
      </c>
    </row>
    <row r="60" spans="1:6" ht="34.5" customHeight="1">
      <c r="A60" s="31">
        <v>45</v>
      </c>
      <c r="B60" s="67" t="s">
        <v>401</v>
      </c>
      <c r="C60" s="70" t="s">
        <v>388</v>
      </c>
      <c r="D60" s="115">
        <f>D61+D62+D63+D65+D66</f>
        <v>2966524</v>
      </c>
      <c r="E60" s="115">
        <v>538816</v>
      </c>
      <c r="F60" s="115">
        <v>500452</v>
      </c>
    </row>
    <row r="61" spans="1:6" ht="51.75" customHeight="1">
      <c r="A61" s="31">
        <v>46</v>
      </c>
      <c r="B61" s="67" t="s">
        <v>436</v>
      </c>
      <c r="C61" s="100" t="s">
        <v>504</v>
      </c>
      <c r="D61" s="115">
        <v>105300</v>
      </c>
      <c r="E61" s="115">
        <v>105300</v>
      </c>
      <c r="F61" s="115">
        <v>105300</v>
      </c>
    </row>
    <row r="62" spans="1:6" ht="60" customHeight="1">
      <c r="A62" s="31">
        <v>47</v>
      </c>
      <c r="B62" s="67" t="s">
        <v>467</v>
      </c>
      <c r="C62" s="100" t="s">
        <v>480</v>
      </c>
      <c r="D62" s="115">
        <v>97000</v>
      </c>
      <c r="E62" s="115">
        <v>0</v>
      </c>
      <c r="F62" s="115">
        <v>0</v>
      </c>
    </row>
    <row r="63" spans="1:6" ht="63.75" customHeight="1">
      <c r="A63" s="31">
        <v>48</v>
      </c>
      <c r="B63" s="67" t="s">
        <v>500</v>
      </c>
      <c r="C63" s="105" t="s">
        <v>422</v>
      </c>
      <c r="D63" s="115">
        <v>225595</v>
      </c>
      <c r="E63" s="115">
        <v>234621</v>
      </c>
      <c r="F63" s="115">
        <v>244008</v>
      </c>
    </row>
    <row r="64" spans="1:6" ht="63.75" customHeight="1">
      <c r="A64" s="31">
        <v>49</v>
      </c>
      <c r="B64" s="67" t="s">
        <v>423</v>
      </c>
      <c r="C64" s="101" t="s">
        <v>505</v>
      </c>
      <c r="D64" s="115">
        <v>0</v>
      </c>
      <c r="E64" s="115">
        <v>157260</v>
      </c>
      <c r="F64" s="115">
        <v>109509</v>
      </c>
    </row>
    <row r="65" spans="1:6" ht="51.75" customHeight="1">
      <c r="A65" s="31">
        <v>50</v>
      </c>
      <c r="B65" s="67" t="s">
        <v>502</v>
      </c>
      <c r="C65" s="105" t="s">
        <v>424</v>
      </c>
      <c r="D65" s="115">
        <v>2496994</v>
      </c>
      <c r="E65" s="115">
        <v>0</v>
      </c>
      <c r="F65" s="115">
        <v>0</v>
      </c>
    </row>
    <row r="66" spans="1:6" ht="48.75" customHeight="1">
      <c r="A66" s="31">
        <v>51</v>
      </c>
      <c r="B66" s="67" t="s">
        <v>503</v>
      </c>
      <c r="C66" s="102" t="s">
        <v>501</v>
      </c>
      <c r="D66" s="98">
        <v>41635</v>
      </c>
      <c r="E66" s="98">
        <v>41635</v>
      </c>
      <c r="F66" s="98">
        <v>41635</v>
      </c>
    </row>
    <row r="67" spans="1:6" ht="13.5">
      <c r="A67" s="185"/>
      <c r="B67" s="185"/>
      <c r="C67" s="185"/>
      <c r="D67" s="99">
        <f>D43+D11</f>
        <v>11766550</v>
      </c>
      <c r="E67" s="99">
        <f>E43+E11</f>
        <v>9341850</v>
      </c>
      <c r="F67" s="99">
        <f>F43+F11</f>
        <v>9196011</v>
      </c>
    </row>
  </sheetData>
  <sheetProtection/>
  <mergeCells count="42">
    <mergeCell ref="A30:A31"/>
    <mergeCell ref="B30:B31"/>
    <mergeCell ref="E8:E9"/>
    <mergeCell ref="F14:F15"/>
    <mergeCell ref="B8:B9"/>
    <mergeCell ref="E30:E31"/>
    <mergeCell ref="D7:F7"/>
    <mergeCell ref="A67:C67"/>
    <mergeCell ref="A34:A35"/>
    <mergeCell ref="B34:B35"/>
    <mergeCell ref="C34:C35"/>
    <mergeCell ref="F34:F35"/>
    <mergeCell ref="F26:F27"/>
    <mergeCell ref="F8:F9"/>
    <mergeCell ref="A26:A27"/>
    <mergeCell ref="C14:C15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C32:C33"/>
    <mergeCell ref="C30:C31"/>
    <mergeCell ref="D30:D31"/>
    <mergeCell ref="E14:E15"/>
    <mergeCell ref="D26:D27"/>
    <mergeCell ref="E26:E27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.375" style="3" customWidth="1"/>
    <col min="2" max="2" width="59.375" style="3" customWidth="1"/>
    <col min="3" max="3" width="11.00390625" style="3" customWidth="1"/>
    <col min="4" max="4" width="12.125" style="3" customWidth="1"/>
    <col min="5" max="5" width="11.125" style="3" customWidth="1"/>
    <col min="6" max="6" width="11.25390625" style="3" customWidth="1"/>
  </cols>
  <sheetData>
    <row r="1" spans="1:6" ht="13.5">
      <c r="A1" s="165" t="s">
        <v>40</v>
      </c>
      <c r="B1" s="165"/>
      <c r="C1" s="165"/>
      <c r="D1" s="165"/>
      <c r="E1" s="165"/>
      <c r="F1" s="165"/>
    </row>
    <row r="2" spans="1:6" ht="13.5">
      <c r="A2" s="165" t="s">
        <v>481</v>
      </c>
      <c r="B2" s="165"/>
      <c r="C2" s="165"/>
      <c r="D2" s="165"/>
      <c r="E2" s="165"/>
      <c r="F2" s="165"/>
    </row>
    <row r="3" spans="1:6" ht="13.5">
      <c r="A3" s="165" t="s">
        <v>473</v>
      </c>
      <c r="B3" s="165"/>
      <c r="C3" s="165"/>
      <c r="D3" s="165"/>
      <c r="E3" s="165"/>
      <c r="F3" s="165"/>
    </row>
    <row r="4" ht="11.25" customHeight="1">
      <c r="A4" s="4"/>
    </row>
    <row r="5" spans="1:4" ht="15.75" customHeight="1">
      <c r="A5" s="187" t="s">
        <v>402</v>
      </c>
      <c r="B5" s="187"/>
      <c r="C5" s="187"/>
      <c r="D5" s="187"/>
    </row>
    <row r="6" spans="1:4" ht="33" customHeight="1">
      <c r="A6" s="187"/>
      <c r="B6" s="187"/>
      <c r="C6" s="187"/>
      <c r="D6" s="187"/>
    </row>
    <row r="7" spans="1:6" ht="13.5">
      <c r="A7" s="188" t="s">
        <v>56</v>
      </c>
      <c r="B7" s="188"/>
      <c r="C7" s="188"/>
      <c r="D7" s="188"/>
      <c r="E7" s="188"/>
      <c r="F7" s="188"/>
    </row>
    <row r="8" spans="1:6" ht="47.25" customHeight="1">
      <c r="A8" s="18" t="s">
        <v>58</v>
      </c>
      <c r="B8" s="31" t="s">
        <v>7</v>
      </c>
      <c r="C8" s="18" t="s">
        <v>256</v>
      </c>
      <c r="D8" s="18" t="s">
        <v>311</v>
      </c>
      <c r="E8" s="18" t="s">
        <v>386</v>
      </c>
      <c r="F8" s="18" t="s">
        <v>403</v>
      </c>
    </row>
    <row r="9" spans="1:6" ht="13.5">
      <c r="A9" s="18"/>
      <c r="B9" s="18">
        <v>1</v>
      </c>
      <c r="C9" s="18">
        <v>2</v>
      </c>
      <c r="D9" s="18">
        <v>3</v>
      </c>
      <c r="E9" s="18">
        <v>4</v>
      </c>
      <c r="F9" s="18">
        <v>5</v>
      </c>
    </row>
    <row r="10" spans="1:6" ht="15" customHeight="1">
      <c r="A10" s="18">
        <v>1</v>
      </c>
      <c r="B10" s="17" t="s">
        <v>257</v>
      </c>
      <c r="C10" s="22" t="s">
        <v>8</v>
      </c>
      <c r="D10" s="77">
        <f>D11+D12+D13+D14</f>
        <v>5308662</v>
      </c>
      <c r="E10" s="77">
        <f>E11+E12+E13+E14</f>
        <v>5385675</v>
      </c>
      <c r="F10" s="77">
        <f>F11+F12+F13+F14</f>
        <v>5399325</v>
      </c>
    </row>
    <row r="11" spans="1:6" ht="33" customHeight="1">
      <c r="A11" s="18">
        <v>2</v>
      </c>
      <c r="B11" s="17" t="s">
        <v>258</v>
      </c>
      <c r="C11" s="22" t="s">
        <v>9</v>
      </c>
      <c r="D11" s="74">
        <f>'прил 6 ведом'!G14</f>
        <v>940190</v>
      </c>
      <c r="E11" s="74">
        <f>'прил 6 ведом'!H14</f>
        <v>940190</v>
      </c>
      <c r="F11" s="74">
        <f>'прил 6 ведом'!I14</f>
        <v>940190</v>
      </c>
    </row>
    <row r="12" spans="1:6" ht="45" customHeight="1">
      <c r="A12" s="18">
        <v>3</v>
      </c>
      <c r="B12" s="17" t="s">
        <v>259</v>
      </c>
      <c r="C12" s="22" t="s">
        <v>10</v>
      </c>
      <c r="D12" s="76">
        <f>'прил 6 ведом'!G20</f>
        <v>3774743</v>
      </c>
      <c r="E12" s="76">
        <f>'прил 6 ведом'!H20</f>
        <v>3851756</v>
      </c>
      <c r="F12" s="76">
        <f>'прил 6 ведом'!I20</f>
        <v>3865406</v>
      </c>
    </row>
    <row r="13" spans="1:6" ht="15.75" customHeight="1">
      <c r="A13" s="18">
        <v>4</v>
      </c>
      <c r="B13" s="17" t="s">
        <v>260</v>
      </c>
      <c r="C13" s="22" t="s">
        <v>23</v>
      </c>
      <c r="D13" s="74">
        <f>'прил 6 ведом'!G30</f>
        <v>1000</v>
      </c>
      <c r="E13" s="74">
        <f>'прил 6 ведом'!H30</f>
        <v>1000</v>
      </c>
      <c r="F13" s="74">
        <f>'прил 6 ведом'!I30</f>
        <v>1000</v>
      </c>
    </row>
    <row r="14" spans="1:6" ht="15.75" customHeight="1">
      <c r="A14" s="18">
        <v>5</v>
      </c>
      <c r="B14" s="17" t="s">
        <v>266</v>
      </c>
      <c r="C14" s="22" t="s">
        <v>265</v>
      </c>
      <c r="D14" s="74">
        <f>'прил 6 ведом'!G36</f>
        <v>592729</v>
      </c>
      <c r="E14" s="74">
        <f>'прил 6 ведом'!H36</f>
        <v>592729</v>
      </c>
      <c r="F14" s="74">
        <f>'прил 6 ведом'!I36</f>
        <v>592729</v>
      </c>
    </row>
    <row r="15" spans="1:6" ht="15.75" customHeight="1">
      <c r="A15" s="18">
        <v>6</v>
      </c>
      <c r="B15" s="17" t="s">
        <v>267</v>
      </c>
      <c r="C15" s="22" t="s">
        <v>269</v>
      </c>
      <c r="D15" s="77">
        <f>'прил 6 ведом'!G48</f>
        <v>104467</v>
      </c>
      <c r="E15" s="77">
        <f>'прил 6 ведом'!H48</f>
        <v>107475</v>
      </c>
      <c r="F15" s="77">
        <f>'прил 6 ведом'!I48</f>
        <v>0</v>
      </c>
    </row>
    <row r="16" spans="1:6" ht="15.75" customHeight="1">
      <c r="A16" s="18">
        <v>7</v>
      </c>
      <c r="B16" s="17" t="s">
        <v>268</v>
      </c>
      <c r="C16" s="22" t="s">
        <v>270</v>
      </c>
      <c r="D16" s="74">
        <f>'прил 6 ведом'!G48</f>
        <v>104467</v>
      </c>
      <c r="E16" s="74">
        <f>'прил 6 ведом'!H48</f>
        <v>107475</v>
      </c>
      <c r="F16" s="74">
        <f>'прил 6 ведом'!I48</f>
        <v>0</v>
      </c>
    </row>
    <row r="17" spans="1:6" ht="15.75" customHeight="1">
      <c r="A17" s="18">
        <v>8</v>
      </c>
      <c r="B17" s="17" t="s">
        <v>271</v>
      </c>
      <c r="C17" s="22" t="s">
        <v>2</v>
      </c>
      <c r="D17" s="77">
        <f>D18+D19</f>
        <v>182776</v>
      </c>
      <c r="E17" s="77">
        <f>E18+E19</f>
        <v>164856</v>
      </c>
      <c r="F17" s="77">
        <f>F18+F19</f>
        <v>167019</v>
      </c>
    </row>
    <row r="18" spans="1:6" ht="15.75" customHeight="1">
      <c r="A18" s="18">
        <v>9</v>
      </c>
      <c r="B18" s="17" t="s">
        <v>383</v>
      </c>
      <c r="C18" s="22" t="s">
        <v>382</v>
      </c>
      <c r="D18" s="74">
        <f>'прил 6 ведом'!G59</f>
        <v>110776</v>
      </c>
      <c r="E18" s="74">
        <f>'прил 6 ведом'!H59</f>
        <v>110776</v>
      </c>
      <c r="F18" s="74">
        <f>'прил 6 ведом'!I59</f>
        <v>110776</v>
      </c>
    </row>
    <row r="19" spans="1:6" ht="30" customHeight="1">
      <c r="A19" s="18">
        <v>10</v>
      </c>
      <c r="B19" s="17" t="s">
        <v>1</v>
      </c>
      <c r="C19" s="22" t="s">
        <v>3</v>
      </c>
      <c r="D19" s="74">
        <f>'прил 6 ведом'!G67</f>
        <v>72000</v>
      </c>
      <c r="E19" s="74">
        <f>'прил 6 ведом'!H67</f>
        <v>54080</v>
      </c>
      <c r="F19" s="74">
        <f>'прил 6 ведом'!I67</f>
        <v>56243</v>
      </c>
    </row>
    <row r="20" spans="1:6" ht="19.5" customHeight="1">
      <c r="A20" s="18">
        <v>11</v>
      </c>
      <c r="B20" s="17" t="s">
        <v>87</v>
      </c>
      <c r="C20" s="22" t="s">
        <v>89</v>
      </c>
      <c r="D20" s="77">
        <f>'прил 6 ведом'!G73</f>
        <v>3522806</v>
      </c>
      <c r="E20" s="77">
        <f>'прил 6 ведом'!H73</f>
        <v>851356</v>
      </c>
      <c r="F20" s="77">
        <f>'прил 6 ведом'!I73</f>
        <v>574304</v>
      </c>
    </row>
    <row r="21" spans="1:6" ht="18.75" customHeight="1">
      <c r="A21" s="18">
        <v>12</v>
      </c>
      <c r="B21" s="17" t="s">
        <v>88</v>
      </c>
      <c r="C21" s="22" t="s">
        <v>90</v>
      </c>
      <c r="D21" s="76">
        <f>'прил 6 ведом'!G74</f>
        <v>3522806</v>
      </c>
      <c r="E21" s="76">
        <f>'прил 6 ведом'!H74</f>
        <v>851356</v>
      </c>
      <c r="F21" s="76">
        <f>'прил 6 ведом'!I74</f>
        <v>574304</v>
      </c>
    </row>
    <row r="22" spans="1:6" ht="15.75" customHeight="1">
      <c r="A22" s="18">
        <v>13</v>
      </c>
      <c r="B22" s="17" t="s">
        <v>4</v>
      </c>
      <c r="C22" s="22" t="s">
        <v>11</v>
      </c>
      <c r="D22" s="77">
        <f>'прил 6 ведом'!G101</f>
        <v>737990</v>
      </c>
      <c r="E22" s="77">
        <f>E23</f>
        <v>741483</v>
      </c>
      <c r="F22" s="77">
        <f>F23</f>
        <v>754403</v>
      </c>
    </row>
    <row r="23" spans="1:6" ht="15.75" customHeight="1">
      <c r="A23" s="18">
        <v>14</v>
      </c>
      <c r="B23" s="17" t="s">
        <v>5</v>
      </c>
      <c r="C23" s="22" t="s">
        <v>12</v>
      </c>
      <c r="D23" s="76">
        <f>'прил 6 ведом'!G102</f>
        <v>737990</v>
      </c>
      <c r="E23" s="76">
        <f>'прил 6 ведом'!H102</f>
        <v>741483</v>
      </c>
      <c r="F23" s="76">
        <f>'прил 6 ведом'!I102</f>
        <v>754403</v>
      </c>
    </row>
    <row r="24" spans="1:6" ht="17.25" customHeight="1">
      <c r="A24" s="18">
        <v>15</v>
      </c>
      <c r="B24" s="17" t="s">
        <v>29</v>
      </c>
      <c r="C24" s="22" t="s">
        <v>13</v>
      </c>
      <c r="D24" s="77">
        <f>D25</f>
        <v>1742020</v>
      </c>
      <c r="E24" s="77">
        <f>E25</f>
        <v>1742020</v>
      </c>
      <c r="F24" s="77">
        <f>E24</f>
        <v>1742020</v>
      </c>
    </row>
    <row r="25" spans="1:6" ht="17.25" customHeight="1">
      <c r="A25" s="18">
        <v>16</v>
      </c>
      <c r="B25" s="17" t="s">
        <v>6</v>
      </c>
      <c r="C25" s="22" t="s">
        <v>14</v>
      </c>
      <c r="D25" s="76">
        <f>'прил 6 ведом'!G117</f>
        <v>1742020</v>
      </c>
      <c r="E25" s="76">
        <f>'прил 6 ведом'!H117</f>
        <v>1742020</v>
      </c>
      <c r="F25" s="76">
        <f>'прил 6 ведом'!I117</f>
        <v>1742020</v>
      </c>
    </row>
    <row r="26" spans="1:6" ht="17.25" customHeight="1">
      <c r="A26" s="18">
        <v>17</v>
      </c>
      <c r="B26" s="35" t="s">
        <v>200</v>
      </c>
      <c r="C26" s="22" t="s">
        <v>201</v>
      </c>
      <c r="D26" s="77">
        <f>D27</f>
        <v>46631</v>
      </c>
      <c r="E26" s="77">
        <f>E27</f>
        <v>46631</v>
      </c>
      <c r="F26" s="77">
        <f>F27</f>
        <v>46631</v>
      </c>
    </row>
    <row r="27" spans="1:6" ht="17.25" customHeight="1">
      <c r="A27" s="18">
        <v>18</v>
      </c>
      <c r="B27" s="35" t="s">
        <v>202</v>
      </c>
      <c r="C27" s="22" t="s">
        <v>203</v>
      </c>
      <c r="D27" s="74">
        <f>'прил 6 ведом'!G129</f>
        <v>46631</v>
      </c>
      <c r="E27" s="74">
        <f>'прил 6 ведом'!H129</f>
        <v>46631</v>
      </c>
      <c r="F27" s="74">
        <f>'прил 6 ведом'!I131</f>
        <v>46631</v>
      </c>
    </row>
    <row r="28" spans="1:6" ht="17.25" customHeight="1">
      <c r="A28" s="18">
        <v>19</v>
      </c>
      <c r="B28" s="35" t="s">
        <v>312</v>
      </c>
      <c r="C28" s="22" t="s">
        <v>313</v>
      </c>
      <c r="D28" s="77">
        <f>D29</f>
        <v>48000</v>
      </c>
      <c r="E28" s="77">
        <f>E29</f>
        <v>48000</v>
      </c>
      <c r="F28" s="77">
        <f>F29</f>
        <v>48000</v>
      </c>
    </row>
    <row r="29" spans="1:6" ht="15" customHeight="1">
      <c r="A29" s="18">
        <v>20</v>
      </c>
      <c r="B29" s="78" t="s">
        <v>314</v>
      </c>
      <c r="C29" s="22" t="s">
        <v>315</v>
      </c>
      <c r="D29" s="74">
        <f>'прил 6 ведом'!G138</f>
        <v>48000</v>
      </c>
      <c r="E29" s="74">
        <f>'прил 6 ведом'!H138</f>
        <v>48000</v>
      </c>
      <c r="F29" s="74">
        <f>'прил 6 ведом'!I138</f>
        <v>48000</v>
      </c>
    </row>
    <row r="30" spans="1:6" ht="17.25" customHeight="1">
      <c r="A30" s="18">
        <v>21</v>
      </c>
      <c r="B30" s="35" t="s">
        <v>91</v>
      </c>
      <c r="C30" s="22" t="s">
        <v>296</v>
      </c>
      <c r="D30" s="77">
        <f>D31</f>
        <v>46794</v>
      </c>
      <c r="E30" s="77">
        <f>E31</f>
        <v>0</v>
      </c>
      <c r="F30" s="77">
        <f>F31</f>
        <v>0</v>
      </c>
    </row>
    <row r="31" spans="1:6" ht="17.25" customHeight="1">
      <c r="A31" s="18">
        <v>22</v>
      </c>
      <c r="B31" s="35" t="s">
        <v>92</v>
      </c>
      <c r="C31" s="22" t="s">
        <v>297</v>
      </c>
      <c r="D31" s="74">
        <v>46794</v>
      </c>
      <c r="E31" s="74">
        <v>0</v>
      </c>
      <c r="F31" s="74">
        <v>0</v>
      </c>
    </row>
    <row r="32" spans="1:6" ht="25.5" customHeight="1">
      <c r="A32" s="18">
        <v>23</v>
      </c>
      <c r="B32" s="78" t="s">
        <v>316</v>
      </c>
      <c r="C32" s="22" t="s">
        <v>288</v>
      </c>
      <c r="D32" s="77">
        <f>D33</f>
        <v>26404</v>
      </c>
      <c r="E32" s="77">
        <f>E33</f>
        <v>26404</v>
      </c>
      <c r="F32" s="77">
        <f>F33</f>
        <v>26404</v>
      </c>
    </row>
    <row r="33" spans="1:6" ht="17.25" customHeight="1">
      <c r="A33" s="18">
        <v>24</v>
      </c>
      <c r="B33" s="79" t="s">
        <v>287</v>
      </c>
      <c r="C33" s="22" t="s">
        <v>286</v>
      </c>
      <c r="D33" s="76">
        <f>'прил 6 ведом'!G147</f>
        <v>26404</v>
      </c>
      <c r="E33" s="76">
        <f>'прил 6 ведом'!H147</f>
        <v>26404</v>
      </c>
      <c r="F33" s="76">
        <f>'прил 6 ведом'!I147</f>
        <v>26404</v>
      </c>
    </row>
    <row r="34" spans="1:6" ht="17.25" customHeight="1">
      <c r="A34" s="18">
        <v>25</v>
      </c>
      <c r="B34" s="17" t="s">
        <v>30</v>
      </c>
      <c r="C34" s="22"/>
      <c r="D34" s="77">
        <v>0</v>
      </c>
      <c r="E34" s="77">
        <f>'прил 6 ведом'!H150</f>
        <v>227950</v>
      </c>
      <c r="F34" s="77">
        <f>'прил 6 ведом'!I150</f>
        <v>437905</v>
      </c>
    </row>
    <row r="35" spans="1:6" ht="17.25" customHeight="1">
      <c r="A35" s="163" t="s">
        <v>54</v>
      </c>
      <c r="B35" s="163"/>
      <c r="C35" s="40"/>
      <c r="D35" s="77">
        <f>D10+D15+D17+D20+D22+D24+D26+D28+D30+D32+D34</f>
        <v>11766550</v>
      </c>
      <c r="E35" s="77">
        <f>E10+E15+E17+E20+E22+E24+E26+E28+E30+E32+E34</f>
        <v>9341850</v>
      </c>
      <c r="F35" s="77">
        <f>F10+F15+F17+F20+F22+F24+F26+F28+F30+F32+F34</f>
        <v>9196011</v>
      </c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125" style="3" customWidth="1"/>
    <col min="2" max="2" width="35.875" style="3" customWidth="1"/>
    <col min="3" max="3" width="4.75390625" style="3" customWidth="1"/>
    <col min="4" max="4" width="5.875" style="3" customWidth="1"/>
    <col min="5" max="5" width="11.75390625" style="3" customWidth="1"/>
    <col min="6" max="6" width="4.625" style="3" customWidth="1"/>
    <col min="7" max="7" width="13.00390625" style="91" customWidth="1"/>
    <col min="8" max="8" width="15.375" style="91" customWidth="1"/>
    <col min="9" max="9" width="12.875" style="91" customWidth="1"/>
  </cols>
  <sheetData>
    <row r="1" spans="1:9" ht="13.5">
      <c r="A1" s="165" t="s">
        <v>214</v>
      </c>
      <c r="B1" s="165"/>
      <c r="C1" s="165"/>
      <c r="D1" s="165"/>
      <c r="E1" s="165"/>
      <c r="F1" s="165"/>
      <c r="G1" s="165"/>
      <c r="H1" s="165"/>
      <c r="I1" s="165"/>
    </row>
    <row r="2" spans="1:9" ht="13.5">
      <c r="A2" s="165" t="s">
        <v>437</v>
      </c>
      <c r="B2" s="165"/>
      <c r="C2" s="165"/>
      <c r="D2" s="165"/>
      <c r="E2" s="165"/>
      <c r="F2" s="165"/>
      <c r="G2" s="165"/>
      <c r="H2" s="165"/>
      <c r="I2" s="165"/>
    </row>
    <row r="3" spans="1:9" ht="13.5">
      <c r="A3" s="165" t="s">
        <v>474</v>
      </c>
      <c r="B3" s="165"/>
      <c r="C3" s="165"/>
      <c r="D3" s="165"/>
      <c r="E3" s="165"/>
      <c r="F3" s="165"/>
      <c r="G3" s="165"/>
      <c r="H3" s="165"/>
      <c r="I3" s="165"/>
    </row>
    <row r="4" ht="13.5">
      <c r="A4" s="95"/>
    </row>
    <row r="5" spans="1:9" ht="33" customHeight="1">
      <c r="A5" s="189" t="s">
        <v>404</v>
      </c>
      <c r="B5" s="189"/>
      <c r="C5" s="189"/>
      <c r="D5" s="189"/>
      <c r="E5" s="189"/>
      <c r="F5" s="189"/>
      <c r="G5" s="189"/>
      <c r="H5" s="189"/>
      <c r="I5" s="189"/>
    </row>
    <row r="6" spans="1:9" ht="11.25" customHeight="1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.75" customHeight="1">
      <c r="A7" s="190" t="s">
        <v>56</v>
      </c>
      <c r="B7" s="190"/>
      <c r="C7" s="190"/>
      <c r="D7" s="190"/>
      <c r="E7" s="190"/>
      <c r="F7" s="190"/>
      <c r="G7" s="190"/>
      <c r="H7" s="190"/>
      <c r="I7" s="190"/>
    </row>
    <row r="8" spans="1:9" ht="12.75" customHeight="1">
      <c r="A8" s="163" t="s">
        <v>217</v>
      </c>
      <c r="B8" s="164" t="s">
        <v>17</v>
      </c>
      <c r="C8" s="163" t="s">
        <v>15</v>
      </c>
      <c r="D8" s="179" t="s">
        <v>256</v>
      </c>
      <c r="E8" s="163" t="s">
        <v>18</v>
      </c>
      <c r="F8" s="163" t="s">
        <v>19</v>
      </c>
      <c r="G8" s="178" t="s">
        <v>311</v>
      </c>
      <c r="H8" s="178" t="s">
        <v>386</v>
      </c>
      <c r="I8" s="178" t="s">
        <v>405</v>
      </c>
    </row>
    <row r="9" spans="1:9" ht="12.75" customHeight="1">
      <c r="A9" s="163"/>
      <c r="B9" s="164"/>
      <c r="C9" s="163"/>
      <c r="D9" s="179"/>
      <c r="E9" s="163"/>
      <c r="F9" s="163"/>
      <c r="G9" s="178"/>
      <c r="H9" s="178"/>
      <c r="I9" s="178"/>
    </row>
    <row r="10" spans="1:9" ht="33" customHeight="1">
      <c r="A10" s="163"/>
      <c r="B10" s="164"/>
      <c r="C10" s="163"/>
      <c r="D10" s="179"/>
      <c r="E10" s="163"/>
      <c r="F10" s="163"/>
      <c r="G10" s="178"/>
      <c r="H10" s="178"/>
      <c r="I10" s="178"/>
    </row>
    <row r="11" spans="1:9" ht="13.5">
      <c r="A11" s="18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17">
        <v>6</v>
      </c>
      <c r="H11" s="117">
        <v>7</v>
      </c>
      <c r="I11" s="117">
        <v>8</v>
      </c>
    </row>
    <row r="12" spans="1:9" ht="15.75" customHeight="1">
      <c r="A12" s="18">
        <v>1</v>
      </c>
      <c r="B12" s="20" t="s">
        <v>34</v>
      </c>
      <c r="C12" s="18">
        <v>805</v>
      </c>
      <c r="D12" s="18"/>
      <c r="E12" s="18"/>
      <c r="F12" s="18"/>
      <c r="G12" s="81">
        <f>G13+G48+G57+G73+G101+G117+G128+G138+G142+G147+G150</f>
        <v>11766550</v>
      </c>
      <c r="H12" s="81">
        <f>H13+H48+H57+H73+H101+H117+H128+H138+H142+H147+H150</f>
        <v>9341850</v>
      </c>
      <c r="I12" s="81">
        <f>I13+I48+I57+I73+I101+I117+I128+I138+I142+I147+I150</f>
        <v>9196011</v>
      </c>
    </row>
    <row r="13" spans="1:10" ht="15.75" customHeight="1">
      <c r="A13" s="18">
        <v>2</v>
      </c>
      <c r="B13" s="21" t="s">
        <v>257</v>
      </c>
      <c r="C13" s="18">
        <v>805</v>
      </c>
      <c r="D13" s="22" t="s">
        <v>8</v>
      </c>
      <c r="E13" s="18"/>
      <c r="F13" s="18"/>
      <c r="G13" s="80">
        <f>G14+G20+G30+G36</f>
        <v>5308662</v>
      </c>
      <c r="H13" s="80">
        <f>H14+H20+H30+H36</f>
        <v>5385675</v>
      </c>
      <c r="I13" s="80">
        <f>I14+I20+I30+I36</f>
        <v>5399325</v>
      </c>
      <c r="J13" s="10"/>
    </row>
    <row r="14" spans="1:9" ht="40.5" customHeight="1">
      <c r="A14" s="18">
        <v>3</v>
      </c>
      <c r="B14" s="21" t="s">
        <v>16</v>
      </c>
      <c r="C14" s="18">
        <v>805</v>
      </c>
      <c r="D14" s="22" t="s">
        <v>9</v>
      </c>
      <c r="E14" s="18"/>
      <c r="F14" s="18"/>
      <c r="G14" s="80">
        <f aca="true" t="shared" si="0" ref="G14:I15">G15</f>
        <v>940190</v>
      </c>
      <c r="H14" s="80">
        <f t="shared" si="0"/>
        <v>940190</v>
      </c>
      <c r="I14" s="80">
        <f t="shared" si="0"/>
        <v>940190</v>
      </c>
    </row>
    <row r="15" spans="1:9" ht="54" customHeight="1">
      <c r="A15" s="18">
        <v>4</v>
      </c>
      <c r="B15" s="21" t="s">
        <v>60</v>
      </c>
      <c r="C15" s="18">
        <v>805</v>
      </c>
      <c r="D15" s="22" t="s">
        <v>9</v>
      </c>
      <c r="E15" s="41">
        <v>9100000000</v>
      </c>
      <c r="F15" s="18"/>
      <c r="G15" s="80">
        <f t="shared" si="0"/>
        <v>940190</v>
      </c>
      <c r="H15" s="80">
        <f t="shared" si="0"/>
        <v>940190</v>
      </c>
      <c r="I15" s="80">
        <f t="shared" si="0"/>
        <v>940190</v>
      </c>
    </row>
    <row r="16" spans="1:9" ht="17.25" customHeight="1">
      <c r="A16" s="18">
        <v>5</v>
      </c>
      <c r="B16" s="17" t="s">
        <v>61</v>
      </c>
      <c r="C16" s="18">
        <v>805</v>
      </c>
      <c r="D16" s="22" t="s">
        <v>9</v>
      </c>
      <c r="E16" s="41">
        <v>9110000000</v>
      </c>
      <c r="F16" s="18"/>
      <c r="G16" s="80">
        <f>G19</f>
        <v>940190</v>
      </c>
      <c r="H16" s="80">
        <f>H19</f>
        <v>940190</v>
      </c>
      <c r="I16" s="80">
        <f>I19</f>
        <v>940190</v>
      </c>
    </row>
    <row r="17" spans="1:9" ht="80.25" customHeight="1">
      <c r="A17" s="18">
        <v>6</v>
      </c>
      <c r="B17" s="21" t="s">
        <v>62</v>
      </c>
      <c r="C17" s="18">
        <v>805</v>
      </c>
      <c r="D17" s="22" t="s">
        <v>9</v>
      </c>
      <c r="E17" s="41">
        <v>9110080210</v>
      </c>
      <c r="F17" s="18"/>
      <c r="G17" s="80">
        <f aca="true" t="shared" si="1" ref="G17:I18">G18</f>
        <v>940190</v>
      </c>
      <c r="H17" s="80">
        <f t="shared" si="1"/>
        <v>940190</v>
      </c>
      <c r="I17" s="80">
        <f t="shared" si="1"/>
        <v>940190</v>
      </c>
    </row>
    <row r="18" spans="1:9" ht="80.25" customHeight="1">
      <c r="A18" s="18">
        <v>7</v>
      </c>
      <c r="B18" s="21" t="s">
        <v>482</v>
      </c>
      <c r="C18" s="18">
        <v>805</v>
      </c>
      <c r="D18" s="22" t="s">
        <v>9</v>
      </c>
      <c r="E18" s="41">
        <v>9110080210</v>
      </c>
      <c r="F18" s="18">
        <v>100</v>
      </c>
      <c r="G18" s="80">
        <f t="shared" si="1"/>
        <v>940190</v>
      </c>
      <c r="H18" s="80">
        <f t="shared" si="1"/>
        <v>940190</v>
      </c>
      <c r="I18" s="80">
        <f t="shared" si="1"/>
        <v>940190</v>
      </c>
    </row>
    <row r="19" spans="1:11" ht="30" customHeight="1">
      <c r="A19" s="18">
        <v>8</v>
      </c>
      <c r="B19" s="24" t="s">
        <v>63</v>
      </c>
      <c r="C19" s="25">
        <v>805</v>
      </c>
      <c r="D19" s="26" t="s">
        <v>9</v>
      </c>
      <c r="E19" s="42">
        <v>9110080210</v>
      </c>
      <c r="F19" s="25">
        <v>120</v>
      </c>
      <c r="G19" s="80">
        <v>940190</v>
      </c>
      <c r="H19" s="80">
        <v>940190</v>
      </c>
      <c r="I19" s="80">
        <f>H19</f>
        <v>940190</v>
      </c>
      <c r="K19" s="14"/>
    </row>
    <row r="20" spans="1:11" ht="52.5" customHeight="1">
      <c r="A20" s="18">
        <v>9</v>
      </c>
      <c r="B20" s="21" t="s">
        <v>259</v>
      </c>
      <c r="C20" s="18">
        <v>805</v>
      </c>
      <c r="D20" s="22" t="s">
        <v>10</v>
      </c>
      <c r="E20" s="41"/>
      <c r="F20" s="18"/>
      <c r="G20" s="80">
        <f>G21</f>
        <v>3774743</v>
      </c>
      <c r="H20" s="80">
        <f>H21</f>
        <v>3851756</v>
      </c>
      <c r="I20" s="80">
        <f>I21</f>
        <v>3865406</v>
      </c>
      <c r="K20" s="11"/>
    </row>
    <row r="21" spans="1:11" ht="24.75" customHeight="1">
      <c r="A21" s="18">
        <v>10</v>
      </c>
      <c r="B21" s="21" t="s">
        <v>64</v>
      </c>
      <c r="C21" s="18">
        <v>805</v>
      </c>
      <c r="D21" s="22" t="s">
        <v>10</v>
      </c>
      <c r="E21" s="41">
        <v>8100000000</v>
      </c>
      <c r="F21" s="18"/>
      <c r="G21" s="80">
        <f aca="true" t="shared" si="2" ref="G21:I22">G22</f>
        <v>3774743</v>
      </c>
      <c r="H21" s="80">
        <f t="shared" si="2"/>
        <v>3851756</v>
      </c>
      <c r="I21" s="80">
        <f t="shared" si="2"/>
        <v>3865406</v>
      </c>
      <c r="K21" s="11"/>
    </row>
    <row r="22" spans="1:11" ht="31.5" customHeight="1">
      <c r="A22" s="18">
        <v>11</v>
      </c>
      <c r="B22" s="21" t="s">
        <v>68</v>
      </c>
      <c r="C22" s="18">
        <v>805</v>
      </c>
      <c r="D22" s="22" t="s">
        <v>10</v>
      </c>
      <c r="E22" s="41">
        <v>8110000000</v>
      </c>
      <c r="F22" s="18"/>
      <c r="G22" s="80">
        <f t="shared" si="2"/>
        <v>3774743</v>
      </c>
      <c r="H22" s="80">
        <f t="shared" si="2"/>
        <v>3851756</v>
      </c>
      <c r="I22" s="80">
        <f t="shared" si="2"/>
        <v>3865406</v>
      </c>
      <c r="K22" s="11"/>
    </row>
    <row r="23" spans="1:11" ht="57" customHeight="1">
      <c r="A23" s="18">
        <v>12</v>
      </c>
      <c r="B23" s="21" t="s">
        <v>65</v>
      </c>
      <c r="C23" s="18">
        <v>805</v>
      </c>
      <c r="D23" s="22" t="s">
        <v>10</v>
      </c>
      <c r="E23" s="41">
        <v>8110080210</v>
      </c>
      <c r="F23" s="18"/>
      <c r="G23" s="80">
        <f>G24+G26+G28</f>
        <v>3774743</v>
      </c>
      <c r="H23" s="80">
        <f>H24+H26+H28</f>
        <v>3851756</v>
      </c>
      <c r="I23" s="80">
        <f>I24+I26+I28</f>
        <v>3865406</v>
      </c>
      <c r="K23" s="11"/>
    </row>
    <row r="24" spans="1:11" ht="79.5" customHeight="1">
      <c r="A24" s="18">
        <v>13</v>
      </c>
      <c r="B24" s="21" t="s">
        <v>482</v>
      </c>
      <c r="C24" s="18">
        <v>805</v>
      </c>
      <c r="D24" s="22" t="s">
        <v>10</v>
      </c>
      <c r="E24" s="41">
        <v>8110080210</v>
      </c>
      <c r="F24" s="18">
        <v>100</v>
      </c>
      <c r="G24" s="80">
        <f>G25</f>
        <v>3399088</v>
      </c>
      <c r="H24" s="80">
        <f>H25</f>
        <v>3399088</v>
      </c>
      <c r="I24" s="80">
        <f>I25</f>
        <v>3399088</v>
      </c>
      <c r="K24" s="11"/>
    </row>
    <row r="25" spans="1:11" ht="27" customHeight="1">
      <c r="A25" s="18">
        <v>14</v>
      </c>
      <c r="B25" s="24" t="s">
        <v>63</v>
      </c>
      <c r="C25" s="25">
        <v>805</v>
      </c>
      <c r="D25" s="26" t="s">
        <v>10</v>
      </c>
      <c r="E25" s="42">
        <v>8110080210</v>
      </c>
      <c r="F25" s="25">
        <v>120</v>
      </c>
      <c r="G25" s="80">
        <v>3399088</v>
      </c>
      <c r="H25" s="80">
        <f>G25</f>
        <v>3399088</v>
      </c>
      <c r="I25" s="80">
        <f>H25</f>
        <v>3399088</v>
      </c>
      <c r="K25" s="14"/>
    </row>
    <row r="26" spans="1:11" ht="28.5" customHeight="1">
      <c r="A26" s="18">
        <v>15</v>
      </c>
      <c r="B26" s="24" t="s">
        <v>80</v>
      </c>
      <c r="C26" s="25">
        <v>805</v>
      </c>
      <c r="D26" s="26" t="s">
        <v>10</v>
      </c>
      <c r="E26" s="42">
        <v>8110080210</v>
      </c>
      <c r="F26" s="25">
        <v>200</v>
      </c>
      <c r="G26" s="80">
        <f>G27</f>
        <v>371075</v>
      </c>
      <c r="H26" s="80">
        <f>H27</f>
        <v>448088</v>
      </c>
      <c r="I26" s="80">
        <f>I27</f>
        <v>461738</v>
      </c>
      <c r="K26" s="14"/>
    </row>
    <row r="27" spans="1:11" ht="40.5" customHeight="1">
      <c r="A27" s="18">
        <v>16</v>
      </c>
      <c r="B27" s="24" t="s">
        <v>82</v>
      </c>
      <c r="C27" s="25">
        <v>805</v>
      </c>
      <c r="D27" s="26" t="s">
        <v>10</v>
      </c>
      <c r="E27" s="42">
        <v>8110080210</v>
      </c>
      <c r="F27" s="25">
        <v>240</v>
      </c>
      <c r="G27" s="80">
        <v>371075</v>
      </c>
      <c r="H27" s="81">
        <v>448088</v>
      </c>
      <c r="I27" s="80">
        <v>461738</v>
      </c>
      <c r="K27" s="14"/>
    </row>
    <row r="28" spans="1:11" ht="18" customHeight="1">
      <c r="A28" s="18">
        <v>17</v>
      </c>
      <c r="B28" s="24" t="s">
        <v>66</v>
      </c>
      <c r="C28" s="25">
        <v>805</v>
      </c>
      <c r="D28" s="26" t="s">
        <v>10</v>
      </c>
      <c r="E28" s="42">
        <v>8110080210</v>
      </c>
      <c r="F28" s="25">
        <v>800</v>
      </c>
      <c r="G28" s="80">
        <f>G29</f>
        <v>4580</v>
      </c>
      <c r="H28" s="80">
        <f>H29</f>
        <v>4580</v>
      </c>
      <c r="I28" s="80">
        <f>I29</f>
        <v>4580</v>
      </c>
      <c r="K28" s="14"/>
    </row>
    <row r="29" spans="1:11" ht="15.75" customHeight="1">
      <c r="A29" s="18">
        <v>18</v>
      </c>
      <c r="B29" s="24" t="s">
        <v>162</v>
      </c>
      <c r="C29" s="25">
        <v>805</v>
      </c>
      <c r="D29" s="26" t="s">
        <v>10</v>
      </c>
      <c r="E29" s="42">
        <v>8110080210</v>
      </c>
      <c r="F29" s="25">
        <v>850</v>
      </c>
      <c r="G29" s="80">
        <v>4580</v>
      </c>
      <c r="H29" s="80">
        <f>G29</f>
        <v>4580</v>
      </c>
      <c r="I29" s="80">
        <v>4580</v>
      </c>
      <c r="K29" s="14"/>
    </row>
    <row r="30" spans="1:10" ht="15" customHeight="1">
      <c r="A30" s="18">
        <v>19</v>
      </c>
      <c r="B30" s="17" t="s">
        <v>260</v>
      </c>
      <c r="C30" s="18">
        <v>805</v>
      </c>
      <c r="D30" s="22" t="s">
        <v>23</v>
      </c>
      <c r="E30" s="41"/>
      <c r="F30" s="71"/>
      <c r="G30" s="80">
        <f aca="true" t="shared" si="3" ref="G30:I31">G31</f>
        <v>1000</v>
      </c>
      <c r="H30" s="80">
        <f t="shared" si="3"/>
        <v>1000</v>
      </c>
      <c r="I30" s="80">
        <f t="shared" si="3"/>
        <v>1000</v>
      </c>
      <c r="J30" s="10"/>
    </row>
    <row r="31" spans="1:9" ht="29.25" customHeight="1">
      <c r="A31" s="18">
        <v>20</v>
      </c>
      <c r="B31" s="21" t="s">
        <v>64</v>
      </c>
      <c r="C31" s="18">
        <v>805</v>
      </c>
      <c r="D31" s="22" t="s">
        <v>23</v>
      </c>
      <c r="E31" s="41">
        <v>8100000000</v>
      </c>
      <c r="F31" s="18"/>
      <c r="G31" s="80">
        <f t="shared" si="3"/>
        <v>1000</v>
      </c>
      <c r="H31" s="80">
        <f t="shared" si="3"/>
        <v>1000</v>
      </c>
      <c r="I31" s="80">
        <f t="shared" si="3"/>
        <v>1000</v>
      </c>
    </row>
    <row r="32" spans="1:9" ht="30" customHeight="1">
      <c r="A32" s="18">
        <v>21</v>
      </c>
      <c r="B32" s="21" t="s">
        <v>68</v>
      </c>
      <c r="C32" s="18">
        <v>805</v>
      </c>
      <c r="D32" s="22" t="s">
        <v>23</v>
      </c>
      <c r="E32" s="41">
        <v>8110000000</v>
      </c>
      <c r="F32" s="18"/>
      <c r="G32" s="80">
        <f>G34</f>
        <v>1000</v>
      </c>
      <c r="H32" s="80">
        <f>H34</f>
        <v>1000</v>
      </c>
      <c r="I32" s="80">
        <f>I34</f>
        <v>1000</v>
      </c>
    </row>
    <row r="33" spans="1:9" ht="54" customHeight="1">
      <c r="A33" s="18">
        <v>22</v>
      </c>
      <c r="B33" s="17" t="s">
        <v>35</v>
      </c>
      <c r="C33" s="18">
        <v>805</v>
      </c>
      <c r="D33" s="22" t="s">
        <v>23</v>
      </c>
      <c r="E33" s="41">
        <v>8110080050</v>
      </c>
      <c r="F33" s="18"/>
      <c r="G33" s="80">
        <f aca="true" t="shared" si="4" ref="G33:I34">G34</f>
        <v>1000</v>
      </c>
      <c r="H33" s="80">
        <f t="shared" si="4"/>
        <v>1000</v>
      </c>
      <c r="I33" s="80">
        <f t="shared" si="4"/>
        <v>1000</v>
      </c>
    </row>
    <row r="34" spans="1:11" ht="15.75" customHeight="1">
      <c r="A34" s="18">
        <v>23</v>
      </c>
      <c r="B34" s="17" t="s">
        <v>66</v>
      </c>
      <c r="C34" s="18">
        <v>805</v>
      </c>
      <c r="D34" s="22" t="s">
        <v>23</v>
      </c>
      <c r="E34" s="41">
        <v>8110080050</v>
      </c>
      <c r="F34" s="22" t="s">
        <v>67</v>
      </c>
      <c r="G34" s="80">
        <f t="shared" si="4"/>
        <v>1000</v>
      </c>
      <c r="H34" s="80">
        <f t="shared" si="4"/>
        <v>1000</v>
      </c>
      <c r="I34" s="80">
        <f t="shared" si="4"/>
        <v>1000</v>
      </c>
      <c r="K34" s="13"/>
    </row>
    <row r="35" spans="1:11" ht="15.75" customHeight="1">
      <c r="A35" s="18">
        <v>24</v>
      </c>
      <c r="B35" s="17" t="s">
        <v>160</v>
      </c>
      <c r="C35" s="18">
        <v>805</v>
      </c>
      <c r="D35" s="22" t="s">
        <v>23</v>
      </c>
      <c r="E35" s="41">
        <v>8110080050</v>
      </c>
      <c r="F35" s="22" t="s">
        <v>159</v>
      </c>
      <c r="G35" s="80">
        <v>1000</v>
      </c>
      <c r="H35" s="80">
        <v>1000</v>
      </c>
      <c r="I35" s="80">
        <f>H35</f>
        <v>1000</v>
      </c>
      <c r="K35" s="14"/>
    </row>
    <row r="36" spans="1:11" ht="15.75" customHeight="1">
      <c r="A36" s="18">
        <v>25</v>
      </c>
      <c r="B36" s="17" t="s">
        <v>266</v>
      </c>
      <c r="C36" s="18">
        <v>805</v>
      </c>
      <c r="D36" s="22" t="s">
        <v>265</v>
      </c>
      <c r="E36" s="41"/>
      <c r="F36" s="22"/>
      <c r="G36" s="80">
        <f>G40+G37</f>
        <v>592729</v>
      </c>
      <c r="H36" s="80">
        <f>H40+H37</f>
        <v>592729</v>
      </c>
      <c r="I36" s="80">
        <f>I40+I37</f>
        <v>592729</v>
      </c>
      <c r="K36" s="14"/>
    </row>
    <row r="37" spans="1:11" ht="90" customHeight="1">
      <c r="A37" s="18">
        <v>26</v>
      </c>
      <c r="B37" s="17" t="s">
        <v>69</v>
      </c>
      <c r="C37" s="18">
        <v>805</v>
      </c>
      <c r="D37" s="22" t="s">
        <v>265</v>
      </c>
      <c r="E37" s="41">
        <v>8110075140</v>
      </c>
      <c r="F37" s="22" t="s">
        <v>81</v>
      </c>
      <c r="G37" s="80">
        <f aca="true" t="shared" si="5" ref="G37:I38">G38</f>
        <v>6472</v>
      </c>
      <c r="H37" s="80">
        <f t="shared" si="5"/>
        <v>6472</v>
      </c>
      <c r="I37" s="80">
        <f t="shared" si="5"/>
        <v>6472</v>
      </c>
      <c r="K37" s="14"/>
    </row>
    <row r="38" spans="1:11" ht="27" customHeight="1">
      <c r="A38" s="18">
        <v>27</v>
      </c>
      <c r="B38" s="17" t="s">
        <v>80</v>
      </c>
      <c r="C38" s="18">
        <v>805</v>
      </c>
      <c r="D38" s="22" t="s">
        <v>265</v>
      </c>
      <c r="E38" s="41">
        <v>8110075140</v>
      </c>
      <c r="F38" s="22" t="s">
        <v>83</v>
      </c>
      <c r="G38" s="80">
        <f t="shared" si="5"/>
        <v>6472</v>
      </c>
      <c r="H38" s="80">
        <f t="shared" si="5"/>
        <v>6472</v>
      </c>
      <c r="I38" s="80">
        <f t="shared" si="5"/>
        <v>6472</v>
      </c>
      <c r="K38" s="14"/>
    </row>
    <row r="39" spans="1:11" ht="39" customHeight="1">
      <c r="A39" s="18">
        <v>28</v>
      </c>
      <c r="B39" s="17" t="s">
        <v>82</v>
      </c>
      <c r="C39" s="18">
        <v>805</v>
      </c>
      <c r="D39" s="22" t="s">
        <v>265</v>
      </c>
      <c r="E39" s="41">
        <v>8110075140</v>
      </c>
      <c r="F39" s="22" t="s">
        <v>317</v>
      </c>
      <c r="G39" s="80">
        <v>6472</v>
      </c>
      <c r="H39" s="80">
        <v>6472</v>
      </c>
      <c r="I39" s="80">
        <v>6472</v>
      </c>
      <c r="K39" s="14"/>
    </row>
    <row r="40" spans="1:11" ht="51.75" customHeight="1">
      <c r="A40" s="18">
        <v>29</v>
      </c>
      <c r="B40" s="21" t="s">
        <v>204</v>
      </c>
      <c r="C40" s="25">
        <v>805</v>
      </c>
      <c r="D40" s="26" t="s">
        <v>265</v>
      </c>
      <c r="E40" s="42">
        <v>100000000</v>
      </c>
      <c r="F40" s="25"/>
      <c r="G40" s="80">
        <f>G41</f>
        <v>586257</v>
      </c>
      <c r="H40" s="80">
        <f>H41</f>
        <v>586257</v>
      </c>
      <c r="I40" s="80">
        <f>I41</f>
        <v>586257</v>
      </c>
      <c r="K40" s="14"/>
    </row>
    <row r="41" spans="1:11" ht="27.75" customHeight="1">
      <c r="A41" s="18">
        <v>30</v>
      </c>
      <c r="B41" s="24" t="s">
        <v>483</v>
      </c>
      <c r="C41" s="25">
        <v>805</v>
      </c>
      <c r="D41" s="26" t="s">
        <v>265</v>
      </c>
      <c r="E41" s="42">
        <v>110000000</v>
      </c>
      <c r="F41" s="25"/>
      <c r="G41" s="80">
        <f>G42+G45</f>
        <v>586257</v>
      </c>
      <c r="H41" s="80">
        <f>H42+H45</f>
        <v>586257</v>
      </c>
      <c r="I41" s="80">
        <f>I42+I45</f>
        <v>586257</v>
      </c>
      <c r="K41" s="14"/>
    </row>
    <row r="42" spans="1:11" ht="95.25" customHeight="1">
      <c r="A42" s="18">
        <v>31</v>
      </c>
      <c r="B42" s="24" t="s">
        <v>193</v>
      </c>
      <c r="C42" s="25">
        <v>805</v>
      </c>
      <c r="D42" s="26" t="s">
        <v>265</v>
      </c>
      <c r="E42" s="42">
        <v>110081010</v>
      </c>
      <c r="F42" s="25"/>
      <c r="G42" s="80">
        <f aca="true" t="shared" si="6" ref="G42:I43">G43</f>
        <v>559609</v>
      </c>
      <c r="H42" s="80">
        <f t="shared" si="6"/>
        <v>559609</v>
      </c>
      <c r="I42" s="80">
        <f t="shared" si="6"/>
        <v>559609</v>
      </c>
      <c r="K42" s="14"/>
    </row>
    <row r="43" spans="1:11" ht="77.25" customHeight="1">
      <c r="A43" s="18">
        <v>32</v>
      </c>
      <c r="B43" s="21" t="s">
        <v>482</v>
      </c>
      <c r="C43" s="25">
        <v>805</v>
      </c>
      <c r="D43" s="26" t="s">
        <v>265</v>
      </c>
      <c r="E43" s="42">
        <v>110081010</v>
      </c>
      <c r="F43" s="25">
        <v>100</v>
      </c>
      <c r="G43" s="80">
        <f t="shared" si="6"/>
        <v>559609</v>
      </c>
      <c r="H43" s="80">
        <f t="shared" si="6"/>
        <v>559609</v>
      </c>
      <c r="I43" s="80">
        <f t="shared" si="6"/>
        <v>559609</v>
      </c>
      <c r="K43" s="14"/>
    </row>
    <row r="44" spans="1:11" ht="27" customHeight="1">
      <c r="A44" s="18">
        <v>33</v>
      </c>
      <c r="B44" s="24" t="s">
        <v>63</v>
      </c>
      <c r="C44" s="25">
        <v>805</v>
      </c>
      <c r="D44" s="26" t="s">
        <v>265</v>
      </c>
      <c r="E44" s="42">
        <v>110081010</v>
      </c>
      <c r="F44" s="25">
        <v>120</v>
      </c>
      <c r="G44" s="80">
        <v>559609</v>
      </c>
      <c r="H44" s="80">
        <f>G44</f>
        <v>559609</v>
      </c>
      <c r="I44" s="80">
        <f>H44</f>
        <v>559609</v>
      </c>
      <c r="K44" s="14"/>
    </row>
    <row r="45" spans="1:11" ht="93" customHeight="1">
      <c r="A45" s="18">
        <v>34</v>
      </c>
      <c r="B45" s="24" t="s">
        <v>194</v>
      </c>
      <c r="C45" s="25">
        <v>805</v>
      </c>
      <c r="D45" s="26" t="s">
        <v>265</v>
      </c>
      <c r="E45" s="42">
        <v>110081060</v>
      </c>
      <c r="F45" s="25"/>
      <c r="G45" s="80">
        <f aca="true" t="shared" si="7" ref="G45:I46">G46</f>
        <v>26648</v>
      </c>
      <c r="H45" s="80">
        <f t="shared" si="7"/>
        <v>26648</v>
      </c>
      <c r="I45" s="80">
        <f t="shared" si="7"/>
        <v>26648</v>
      </c>
      <c r="K45" s="14"/>
    </row>
    <row r="46" spans="1:11" ht="66.75" customHeight="1">
      <c r="A46" s="18">
        <v>35</v>
      </c>
      <c r="B46" s="21" t="s">
        <v>482</v>
      </c>
      <c r="C46" s="25">
        <v>805</v>
      </c>
      <c r="D46" s="26" t="s">
        <v>265</v>
      </c>
      <c r="E46" s="42">
        <v>110081060</v>
      </c>
      <c r="F46" s="25">
        <v>100</v>
      </c>
      <c r="G46" s="80">
        <f t="shared" si="7"/>
        <v>26648</v>
      </c>
      <c r="H46" s="80">
        <f>G46</f>
        <v>26648</v>
      </c>
      <c r="I46" s="80">
        <f>H46</f>
        <v>26648</v>
      </c>
      <c r="K46" s="14"/>
    </row>
    <row r="47" spans="1:11" ht="26.25" customHeight="1">
      <c r="A47" s="18">
        <v>36</v>
      </c>
      <c r="B47" s="24" t="s">
        <v>63</v>
      </c>
      <c r="C47" s="25">
        <v>805</v>
      </c>
      <c r="D47" s="26" t="s">
        <v>265</v>
      </c>
      <c r="E47" s="42">
        <v>110081060</v>
      </c>
      <c r="F47" s="25">
        <v>120</v>
      </c>
      <c r="G47" s="80">
        <v>26648</v>
      </c>
      <c r="H47" s="80">
        <f>G47</f>
        <v>26648</v>
      </c>
      <c r="I47" s="80">
        <f>H47</f>
        <v>26648</v>
      </c>
      <c r="K47" s="14"/>
    </row>
    <row r="48" spans="1:11" ht="15.75" customHeight="1">
      <c r="A48" s="18">
        <v>37</v>
      </c>
      <c r="B48" s="17" t="s">
        <v>267</v>
      </c>
      <c r="C48" s="18">
        <v>805</v>
      </c>
      <c r="D48" s="22" t="s">
        <v>269</v>
      </c>
      <c r="E48" s="41"/>
      <c r="F48" s="22"/>
      <c r="G48" s="80">
        <f>G49</f>
        <v>104467</v>
      </c>
      <c r="H48" s="80">
        <f aca="true" t="shared" si="8" ref="G48:I51">H49</f>
        <v>107475</v>
      </c>
      <c r="I48" s="80">
        <f t="shared" si="8"/>
        <v>0</v>
      </c>
      <c r="K48" s="14"/>
    </row>
    <row r="49" spans="1:11" ht="15.75" customHeight="1">
      <c r="A49" s="18">
        <v>38</v>
      </c>
      <c r="B49" s="17" t="s">
        <v>268</v>
      </c>
      <c r="C49" s="18">
        <v>805</v>
      </c>
      <c r="D49" s="22" t="s">
        <v>270</v>
      </c>
      <c r="E49" s="41"/>
      <c r="F49" s="22"/>
      <c r="G49" s="80">
        <f t="shared" si="8"/>
        <v>104467</v>
      </c>
      <c r="H49" s="80">
        <f t="shared" si="8"/>
        <v>107475</v>
      </c>
      <c r="I49" s="80">
        <f t="shared" si="8"/>
        <v>0</v>
      </c>
      <c r="K49" s="14"/>
    </row>
    <row r="50" spans="1:11" ht="28.5" customHeight="1">
      <c r="A50" s="18">
        <v>39</v>
      </c>
      <c r="B50" s="21" t="s">
        <v>64</v>
      </c>
      <c r="C50" s="18">
        <v>805</v>
      </c>
      <c r="D50" s="22" t="s">
        <v>270</v>
      </c>
      <c r="E50" s="41">
        <v>8100000000</v>
      </c>
      <c r="F50" s="22"/>
      <c r="G50" s="80">
        <f t="shared" si="8"/>
        <v>104467</v>
      </c>
      <c r="H50" s="80">
        <f t="shared" si="8"/>
        <v>107475</v>
      </c>
      <c r="I50" s="80">
        <f t="shared" si="8"/>
        <v>0</v>
      </c>
      <c r="K50" s="14"/>
    </row>
    <row r="51" spans="1:11" ht="31.5" customHeight="1">
      <c r="A51" s="18">
        <v>40</v>
      </c>
      <c r="B51" s="21" t="s">
        <v>68</v>
      </c>
      <c r="C51" s="18">
        <v>805</v>
      </c>
      <c r="D51" s="22" t="s">
        <v>270</v>
      </c>
      <c r="E51" s="41">
        <v>8110000000</v>
      </c>
      <c r="F51" s="22"/>
      <c r="G51" s="80">
        <f>G52+G55</f>
        <v>104467</v>
      </c>
      <c r="H51" s="80">
        <f t="shared" si="8"/>
        <v>107475</v>
      </c>
      <c r="I51" s="80">
        <f t="shared" si="8"/>
        <v>0</v>
      </c>
      <c r="K51" s="14"/>
    </row>
    <row r="52" spans="1:11" ht="78" customHeight="1">
      <c r="A52" s="18">
        <v>41</v>
      </c>
      <c r="B52" s="17" t="s">
        <v>37</v>
      </c>
      <c r="C52" s="18">
        <v>805</v>
      </c>
      <c r="D52" s="22" t="s">
        <v>270</v>
      </c>
      <c r="E52" s="41">
        <v>8110051180</v>
      </c>
      <c r="F52" s="22"/>
      <c r="G52" s="80">
        <f>G53</f>
        <v>104467</v>
      </c>
      <c r="H52" s="80">
        <f>H53+H55</f>
        <v>107475</v>
      </c>
      <c r="I52" s="80">
        <f>I53+I55</f>
        <v>0</v>
      </c>
      <c r="K52" s="14"/>
    </row>
    <row r="53" spans="1:11" ht="80.25" customHeight="1">
      <c r="A53" s="18">
        <v>42</v>
      </c>
      <c r="B53" s="21" t="s">
        <v>482</v>
      </c>
      <c r="C53" s="18">
        <v>805</v>
      </c>
      <c r="D53" s="22" t="s">
        <v>270</v>
      </c>
      <c r="E53" s="41">
        <v>8110051180</v>
      </c>
      <c r="F53" s="22" t="s">
        <v>161</v>
      </c>
      <c r="G53" s="80">
        <f>G54</f>
        <v>104467</v>
      </c>
      <c r="H53" s="80">
        <f>H54</f>
        <v>107475</v>
      </c>
      <c r="I53" s="80">
        <f>I54</f>
        <v>0</v>
      </c>
      <c r="K53" s="14"/>
    </row>
    <row r="54" spans="1:11" ht="28.5" customHeight="1">
      <c r="A54" s="18">
        <v>43</v>
      </c>
      <c r="B54" s="21" t="s">
        <v>63</v>
      </c>
      <c r="C54" s="27">
        <v>805</v>
      </c>
      <c r="D54" s="28" t="s">
        <v>270</v>
      </c>
      <c r="E54" s="43">
        <v>8110051180</v>
      </c>
      <c r="F54" s="28" t="s">
        <v>79</v>
      </c>
      <c r="G54" s="80">
        <v>104467</v>
      </c>
      <c r="H54" s="80">
        <v>107475</v>
      </c>
      <c r="I54" s="80">
        <v>0</v>
      </c>
      <c r="K54" s="14"/>
    </row>
    <row r="55" spans="1:11" ht="28.5" customHeight="1">
      <c r="A55" s="18">
        <v>44</v>
      </c>
      <c r="B55" s="21" t="s">
        <v>80</v>
      </c>
      <c r="C55" s="27">
        <v>805</v>
      </c>
      <c r="D55" s="28" t="s">
        <v>270</v>
      </c>
      <c r="E55" s="43">
        <v>8110051180</v>
      </c>
      <c r="F55" s="28" t="s">
        <v>81</v>
      </c>
      <c r="G55" s="80">
        <f>G56</f>
        <v>0</v>
      </c>
      <c r="H55" s="80">
        <f>H56</f>
        <v>0</v>
      </c>
      <c r="I55" s="80">
        <f>I56</f>
        <v>0</v>
      </c>
      <c r="K55" s="14"/>
    </row>
    <row r="56" spans="1:11" ht="38.25" customHeight="1">
      <c r="A56" s="18">
        <v>45</v>
      </c>
      <c r="B56" s="21" t="s">
        <v>82</v>
      </c>
      <c r="C56" s="27">
        <v>805</v>
      </c>
      <c r="D56" s="28" t="s">
        <v>270</v>
      </c>
      <c r="E56" s="43">
        <v>8110051180</v>
      </c>
      <c r="F56" s="28" t="s">
        <v>83</v>
      </c>
      <c r="G56" s="80"/>
      <c r="H56" s="80">
        <v>0</v>
      </c>
      <c r="I56" s="80">
        <v>0</v>
      </c>
      <c r="K56" s="14"/>
    </row>
    <row r="57" spans="1:11" ht="28.5" customHeight="1">
      <c r="A57" s="18">
        <v>46</v>
      </c>
      <c r="B57" s="17" t="s">
        <v>271</v>
      </c>
      <c r="C57" s="18">
        <v>805</v>
      </c>
      <c r="D57" s="22" t="s">
        <v>2</v>
      </c>
      <c r="E57" s="41"/>
      <c r="F57" s="22"/>
      <c r="G57" s="80">
        <f>G58</f>
        <v>182776</v>
      </c>
      <c r="H57" s="80">
        <f>H58</f>
        <v>164856</v>
      </c>
      <c r="I57" s="80">
        <f>I58</f>
        <v>167019</v>
      </c>
      <c r="K57" s="14"/>
    </row>
    <row r="58" spans="1:11" ht="53.25" customHeight="1">
      <c r="A58" s="18">
        <v>47</v>
      </c>
      <c r="B58" s="17" t="s">
        <v>421</v>
      </c>
      <c r="C58" s="18">
        <v>805</v>
      </c>
      <c r="D58" s="22" t="s">
        <v>2</v>
      </c>
      <c r="E58" s="41"/>
      <c r="F58" s="22"/>
      <c r="G58" s="80">
        <f>G59+G67</f>
        <v>182776</v>
      </c>
      <c r="H58" s="80">
        <f>H59+H67</f>
        <v>164856</v>
      </c>
      <c r="I58" s="80">
        <f>I59+I67</f>
        <v>167019</v>
      </c>
      <c r="K58" s="14"/>
    </row>
    <row r="59" spans="1:11" ht="66.75" customHeight="1">
      <c r="A59" s="18">
        <v>48</v>
      </c>
      <c r="B59" s="17" t="s">
        <v>196</v>
      </c>
      <c r="C59" s="18">
        <v>805</v>
      </c>
      <c r="D59" s="22" t="s">
        <v>382</v>
      </c>
      <c r="E59" s="41">
        <v>100000000</v>
      </c>
      <c r="F59" s="22"/>
      <c r="G59" s="80">
        <f>G60</f>
        <v>110776</v>
      </c>
      <c r="H59" s="80">
        <f>H60</f>
        <v>110776</v>
      </c>
      <c r="I59" s="80">
        <f>I60</f>
        <v>110776</v>
      </c>
      <c r="K59" s="14"/>
    </row>
    <row r="60" spans="1:11" ht="28.5" customHeight="1">
      <c r="A60" s="18">
        <v>49</v>
      </c>
      <c r="B60" s="17" t="s">
        <v>71</v>
      </c>
      <c r="C60" s="25">
        <v>805</v>
      </c>
      <c r="D60" s="26" t="s">
        <v>382</v>
      </c>
      <c r="E60" s="42">
        <v>130000000</v>
      </c>
      <c r="F60" s="26"/>
      <c r="G60" s="80">
        <f>G61+G64</f>
        <v>110776</v>
      </c>
      <c r="H60" s="80">
        <f>H61+H64</f>
        <v>110776</v>
      </c>
      <c r="I60" s="80">
        <f>I61+I64</f>
        <v>110776</v>
      </c>
      <c r="K60" s="14"/>
    </row>
    <row r="61" spans="1:11" ht="123" customHeight="1">
      <c r="A61" s="18">
        <v>50</v>
      </c>
      <c r="B61" s="17" t="s">
        <v>190</v>
      </c>
      <c r="C61" s="25">
        <v>805</v>
      </c>
      <c r="D61" s="26" t="s">
        <v>382</v>
      </c>
      <c r="E61" s="42" t="str">
        <f>E62</f>
        <v>01300S4120</v>
      </c>
      <c r="F61" s="26"/>
      <c r="G61" s="80">
        <v>105300</v>
      </c>
      <c r="H61" s="80">
        <v>105300</v>
      </c>
      <c r="I61" s="80">
        <v>105300</v>
      </c>
      <c r="K61" s="14"/>
    </row>
    <row r="62" spans="1:11" ht="28.5" customHeight="1">
      <c r="A62" s="18">
        <v>51</v>
      </c>
      <c r="B62" s="24" t="s">
        <v>80</v>
      </c>
      <c r="C62" s="25">
        <v>805</v>
      </c>
      <c r="D62" s="26" t="s">
        <v>382</v>
      </c>
      <c r="E62" s="42" t="str">
        <f>E63</f>
        <v>01300S4120</v>
      </c>
      <c r="F62" s="26" t="s">
        <v>81</v>
      </c>
      <c r="G62" s="80">
        <v>105300</v>
      </c>
      <c r="H62" s="80">
        <v>105300</v>
      </c>
      <c r="I62" s="80">
        <v>105300</v>
      </c>
      <c r="K62" s="14"/>
    </row>
    <row r="63" spans="1:11" ht="42" customHeight="1">
      <c r="A63" s="18">
        <v>52</v>
      </c>
      <c r="B63" s="24" t="s">
        <v>82</v>
      </c>
      <c r="C63" s="25">
        <v>805</v>
      </c>
      <c r="D63" s="26" t="s">
        <v>382</v>
      </c>
      <c r="E63" s="42" t="str">
        <f>E64</f>
        <v>01300S4120</v>
      </c>
      <c r="F63" s="26" t="s">
        <v>83</v>
      </c>
      <c r="G63" s="80">
        <v>105300</v>
      </c>
      <c r="H63" s="80">
        <v>105300</v>
      </c>
      <c r="I63" s="80">
        <v>105300</v>
      </c>
      <c r="K63" s="14"/>
    </row>
    <row r="64" spans="1:11" ht="134.25" customHeight="1">
      <c r="A64" s="18">
        <v>53</v>
      </c>
      <c r="B64" s="17" t="s">
        <v>384</v>
      </c>
      <c r="C64" s="25">
        <v>805</v>
      </c>
      <c r="D64" s="26" t="s">
        <v>382</v>
      </c>
      <c r="E64" s="42" t="s">
        <v>385</v>
      </c>
      <c r="F64" s="26"/>
      <c r="G64" s="80">
        <v>5476</v>
      </c>
      <c r="H64" s="80">
        <v>5476</v>
      </c>
      <c r="I64" s="80">
        <v>5476</v>
      </c>
      <c r="K64" s="14"/>
    </row>
    <row r="65" spans="1:11" ht="28.5" customHeight="1">
      <c r="A65" s="18">
        <v>54</v>
      </c>
      <c r="B65" s="24" t="s">
        <v>80</v>
      </c>
      <c r="C65" s="25">
        <v>805</v>
      </c>
      <c r="D65" s="26" t="s">
        <v>382</v>
      </c>
      <c r="E65" s="42" t="str">
        <f>E64</f>
        <v>01300S4120</v>
      </c>
      <c r="F65" s="26" t="s">
        <v>81</v>
      </c>
      <c r="G65" s="80">
        <v>5476</v>
      </c>
      <c r="H65" s="80">
        <v>5476</v>
      </c>
      <c r="I65" s="80">
        <v>5476</v>
      </c>
      <c r="K65" s="14"/>
    </row>
    <row r="66" spans="1:11" ht="42" customHeight="1">
      <c r="A66" s="18">
        <v>55</v>
      </c>
      <c r="B66" s="24" t="s">
        <v>82</v>
      </c>
      <c r="C66" s="25">
        <v>805</v>
      </c>
      <c r="D66" s="26" t="s">
        <v>382</v>
      </c>
      <c r="E66" s="42" t="str">
        <f>E65</f>
        <v>01300S4120</v>
      </c>
      <c r="F66" s="26" t="s">
        <v>83</v>
      </c>
      <c r="G66" s="80">
        <v>5476</v>
      </c>
      <c r="H66" s="80">
        <v>5476</v>
      </c>
      <c r="I66" s="80">
        <v>5476</v>
      </c>
      <c r="K66" s="14"/>
    </row>
    <row r="67" spans="1:11" ht="41.25" customHeight="1">
      <c r="A67" s="18">
        <v>56</v>
      </c>
      <c r="B67" s="17" t="s">
        <v>1</v>
      </c>
      <c r="C67" s="18">
        <v>805</v>
      </c>
      <c r="D67" s="22" t="s">
        <v>3</v>
      </c>
      <c r="E67" s="41"/>
      <c r="F67" s="22"/>
      <c r="G67" s="80">
        <f aca="true" t="shared" si="9" ref="G67:I71">G68</f>
        <v>72000</v>
      </c>
      <c r="H67" s="80">
        <f t="shared" si="9"/>
        <v>54080</v>
      </c>
      <c r="I67" s="80">
        <f t="shared" si="9"/>
        <v>56243</v>
      </c>
      <c r="K67" s="14"/>
    </row>
    <row r="68" spans="1:11" ht="60.75" customHeight="1">
      <c r="A68" s="18">
        <v>57</v>
      </c>
      <c r="B68" s="17" t="s">
        <v>196</v>
      </c>
      <c r="C68" s="18">
        <v>805</v>
      </c>
      <c r="D68" s="22" t="s">
        <v>3</v>
      </c>
      <c r="E68" s="41">
        <v>100000000</v>
      </c>
      <c r="F68" s="22"/>
      <c r="G68" s="80">
        <f>G69</f>
        <v>72000</v>
      </c>
      <c r="H68" s="80">
        <f>H69</f>
        <v>54080</v>
      </c>
      <c r="I68" s="80">
        <f>I69</f>
        <v>56243</v>
      </c>
      <c r="K68" s="14"/>
    </row>
    <row r="69" spans="1:11" ht="40.5" customHeight="1">
      <c r="A69" s="18">
        <v>58</v>
      </c>
      <c r="B69" s="17" t="s">
        <v>71</v>
      </c>
      <c r="C69" s="18">
        <v>805</v>
      </c>
      <c r="D69" s="22" t="s">
        <v>3</v>
      </c>
      <c r="E69" s="41">
        <v>130000000</v>
      </c>
      <c r="F69" s="22"/>
      <c r="G69" s="80">
        <f t="shared" si="9"/>
        <v>72000</v>
      </c>
      <c r="H69" s="80">
        <f t="shared" si="9"/>
        <v>54080</v>
      </c>
      <c r="I69" s="80">
        <f t="shared" si="9"/>
        <v>56243</v>
      </c>
      <c r="K69" s="14"/>
    </row>
    <row r="70" spans="1:11" ht="113.25" customHeight="1">
      <c r="A70" s="18">
        <v>59</v>
      </c>
      <c r="B70" s="17" t="s">
        <v>190</v>
      </c>
      <c r="C70" s="18">
        <v>805</v>
      </c>
      <c r="D70" s="22" t="s">
        <v>3</v>
      </c>
      <c r="E70" s="41">
        <v>130082020</v>
      </c>
      <c r="F70" s="22"/>
      <c r="G70" s="80">
        <f t="shared" si="9"/>
        <v>72000</v>
      </c>
      <c r="H70" s="80">
        <f t="shared" si="9"/>
        <v>54080</v>
      </c>
      <c r="I70" s="80">
        <f t="shared" si="9"/>
        <v>56243</v>
      </c>
      <c r="K70" s="14"/>
    </row>
    <row r="71" spans="1:11" ht="25.5" customHeight="1">
      <c r="A71" s="18">
        <v>60</v>
      </c>
      <c r="B71" s="24" t="s">
        <v>80</v>
      </c>
      <c r="C71" s="25">
        <v>805</v>
      </c>
      <c r="D71" s="26" t="s">
        <v>3</v>
      </c>
      <c r="E71" s="42">
        <v>130082020</v>
      </c>
      <c r="F71" s="26" t="s">
        <v>81</v>
      </c>
      <c r="G71" s="80">
        <f t="shared" si="9"/>
        <v>72000</v>
      </c>
      <c r="H71" s="80">
        <f t="shared" si="9"/>
        <v>54080</v>
      </c>
      <c r="I71" s="80">
        <f t="shared" si="9"/>
        <v>56243</v>
      </c>
      <c r="K71" s="14"/>
    </row>
    <row r="72" spans="1:11" ht="42" customHeight="1">
      <c r="A72" s="18">
        <v>61</v>
      </c>
      <c r="B72" s="24" t="s">
        <v>82</v>
      </c>
      <c r="C72" s="25">
        <v>805</v>
      </c>
      <c r="D72" s="26" t="s">
        <v>3</v>
      </c>
      <c r="E72" s="42">
        <v>130082020</v>
      </c>
      <c r="F72" s="26" t="s">
        <v>83</v>
      </c>
      <c r="G72" s="80">
        <v>72000</v>
      </c>
      <c r="H72" s="80">
        <v>54080</v>
      </c>
      <c r="I72" s="80">
        <v>56243</v>
      </c>
      <c r="K72" s="14"/>
    </row>
    <row r="73" spans="1:11" ht="17.25" customHeight="1">
      <c r="A73" s="18">
        <v>62</v>
      </c>
      <c r="B73" s="24" t="s">
        <v>87</v>
      </c>
      <c r="C73" s="25">
        <v>805</v>
      </c>
      <c r="D73" s="26" t="s">
        <v>89</v>
      </c>
      <c r="E73" s="42"/>
      <c r="F73" s="26"/>
      <c r="G73" s="80">
        <f aca="true" t="shared" si="10" ref="G73:I75">G74</f>
        <v>3522806</v>
      </c>
      <c r="H73" s="80">
        <f t="shared" si="10"/>
        <v>851356</v>
      </c>
      <c r="I73" s="80">
        <f t="shared" si="10"/>
        <v>574304</v>
      </c>
      <c r="K73" s="14"/>
    </row>
    <row r="74" spans="1:11" ht="18.75" customHeight="1">
      <c r="A74" s="18">
        <v>63</v>
      </c>
      <c r="B74" s="24" t="s">
        <v>72</v>
      </c>
      <c r="C74" s="25">
        <v>805</v>
      </c>
      <c r="D74" s="26" t="s">
        <v>90</v>
      </c>
      <c r="E74" s="42"/>
      <c r="F74" s="26"/>
      <c r="G74" s="80">
        <f t="shared" si="10"/>
        <v>3522806</v>
      </c>
      <c r="H74" s="80">
        <f t="shared" si="10"/>
        <v>851356</v>
      </c>
      <c r="I74" s="80">
        <f t="shared" si="10"/>
        <v>574304</v>
      </c>
      <c r="K74" s="14"/>
    </row>
    <row r="75" spans="1:11" ht="56.25" customHeight="1">
      <c r="A75" s="18">
        <v>64</v>
      </c>
      <c r="B75" s="24" t="s">
        <v>196</v>
      </c>
      <c r="C75" s="25">
        <v>805</v>
      </c>
      <c r="D75" s="26" t="s">
        <v>90</v>
      </c>
      <c r="E75" s="42">
        <v>100000000</v>
      </c>
      <c r="F75" s="26"/>
      <c r="G75" s="80">
        <f t="shared" si="10"/>
        <v>3522806</v>
      </c>
      <c r="H75" s="80">
        <f t="shared" si="10"/>
        <v>851356</v>
      </c>
      <c r="I75" s="80">
        <f t="shared" si="10"/>
        <v>574304</v>
      </c>
      <c r="K75" s="14"/>
    </row>
    <row r="76" spans="1:11" ht="40.5" customHeight="1">
      <c r="A76" s="18">
        <v>65</v>
      </c>
      <c r="B76" s="24" t="s">
        <v>426</v>
      </c>
      <c r="C76" s="25">
        <v>805</v>
      </c>
      <c r="D76" s="26" t="s">
        <v>90</v>
      </c>
      <c r="E76" s="42">
        <v>120000000</v>
      </c>
      <c r="F76" s="26"/>
      <c r="G76" s="80">
        <f>G77+G80+G83+G86+G89+G92+G95+G98</f>
        <v>3522806</v>
      </c>
      <c r="H76" s="80">
        <f>H77+H80+H83+H86+H89+H92+H95+H98</f>
        <v>851356</v>
      </c>
      <c r="I76" s="80">
        <f>I77+I80+I83+I86+I89+I92+I95+I98</f>
        <v>574304</v>
      </c>
      <c r="K76" s="14"/>
    </row>
    <row r="77" spans="1:11" ht="174.75" customHeight="1">
      <c r="A77" s="18">
        <v>66</v>
      </c>
      <c r="B77" s="127" t="s">
        <v>428</v>
      </c>
      <c r="C77" s="25"/>
      <c r="D77" s="26" t="s">
        <v>90</v>
      </c>
      <c r="E77" s="42" t="str">
        <f>E78</f>
        <v>01200S5080</v>
      </c>
      <c r="F77" s="26"/>
      <c r="G77" s="80">
        <v>225595</v>
      </c>
      <c r="H77" s="80">
        <v>234621</v>
      </c>
      <c r="I77" s="80">
        <v>244008</v>
      </c>
      <c r="K77" s="14"/>
    </row>
    <row r="78" spans="1:11" ht="40.5" customHeight="1">
      <c r="A78" s="18">
        <v>67</v>
      </c>
      <c r="B78" s="24" t="str">
        <f>B96</f>
        <v>Закупки товаров, работ и услуг для государственных (муниципальных) нужд</v>
      </c>
      <c r="C78" s="25"/>
      <c r="D78" s="26" t="s">
        <v>90</v>
      </c>
      <c r="E78" s="42" t="str">
        <f>E79</f>
        <v>01200S5080</v>
      </c>
      <c r="F78" s="26" t="s">
        <v>81</v>
      </c>
      <c r="G78" s="80">
        <v>225595</v>
      </c>
      <c r="H78" s="80">
        <v>234621</v>
      </c>
      <c r="I78" s="80">
        <v>244008</v>
      </c>
      <c r="K78" s="14"/>
    </row>
    <row r="79" spans="1:11" ht="40.5" customHeight="1">
      <c r="A79" s="18">
        <v>68</v>
      </c>
      <c r="B79" s="24" t="str">
        <f>B97</f>
        <v>Иные закупки товаров, работ и услуг для обеспечения государственных (муниципальных) нужд</v>
      </c>
      <c r="C79" s="25"/>
      <c r="D79" s="26" t="s">
        <v>90</v>
      </c>
      <c r="E79" s="42" t="s">
        <v>427</v>
      </c>
      <c r="F79" s="26" t="s">
        <v>83</v>
      </c>
      <c r="G79" s="80">
        <v>225595</v>
      </c>
      <c r="H79" s="80">
        <v>234621</v>
      </c>
      <c r="I79" s="80">
        <v>244008</v>
      </c>
      <c r="K79" s="14"/>
    </row>
    <row r="80" spans="1:11" ht="181.5" customHeight="1">
      <c r="A80" s="18">
        <v>69</v>
      </c>
      <c r="B80" s="127" t="s">
        <v>429</v>
      </c>
      <c r="C80" s="25">
        <v>805</v>
      </c>
      <c r="D80" s="26" t="s">
        <v>90</v>
      </c>
      <c r="E80" s="42" t="s">
        <v>427</v>
      </c>
      <c r="F80" s="26"/>
      <c r="G80" s="80">
        <v>2256</v>
      </c>
      <c r="H80" s="80">
        <v>2347</v>
      </c>
      <c r="I80" s="80">
        <v>2441</v>
      </c>
      <c r="K80" s="14"/>
    </row>
    <row r="81" spans="1:11" ht="40.5" customHeight="1">
      <c r="A81" s="18">
        <v>70</v>
      </c>
      <c r="B81" s="24" t="str">
        <f>B78</f>
        <v>Закупки товаров, работ и услуг для государственных (муниципальных) нужд</v>
      </c>
      <c r="C81" s="25">
        <v>805</v>
      </c>
      <c r="D81" s="26" t="s">
        <v>90</v>
      </c>
      <c r="E81" s="42" t="s">
        <v>427</v>
      </c>
      <c r="F81" s="26" t="s">
        <v>83</v>
      </c>
      <c r="G81" s="80">
        <v>2256</v>
      </c>
      <c r="H81" s="80">
        <v>2347</v>
      </c>
      <c r="I81" s="80">
        <v>2441</v>
      </c>
      <c r="K81" s="14"/>
    </row>
    <row r="82" spans="1:11" ht="40.5" customHeight="1">
      <c r="A82" s="18">
        <v>71</v>
      </c>
      <c r="B82" s="24" t="str">
        <f>B79</f>
        <v>Иные закупки товаров, работ и услуг для обеспечения государственных (муниципальных) нужд</v>
      </c>
      <c r="C82" s="25">
        <v>805</v>
      </c>
      <c r="D82" s="26" t="s">
        <v>90</v>
      </c>
      <c r="E82" s="42" t="s">
        <v>427</v>
      </c>
      <c r="F82" s="26" t="s">
        <v>317</v>
      </c>
      <c r="G82" s="80">
        <v>2256</v>
      </c>
      <c r="H82" s="80">
        <v>2347</v>
      </c>
      <c r="I82" s="80">
        <v>2441</v>
      </c>
      <c r="K82" s="14"/>
    </row>
    <row r="83" spans="1:11" ht="130.5" customHeight="1">
      <c r="A83" s="18">
        <v>72</v>
      </c>
      <c r="B83" s="127" t="s">
        <v>430</v>
      </c>
      <c r="C83" s="25">
        <v>805</v>
      </c>
      <c r="D83" s="26" t="s">
        <v>90</v>
      </c>
      <c r="E83" s="42" t="str">
        <f>E84</f>
        <v>01200S5090</v>
      </c>
      <c r="F83" s="26"/>
      <c r="G83" s="80">
        <f>G84</f>
        <v>2496994</v>
      </c>
      <c r="H83" s="80">
        <v>0</v>
      </c>
      <c r="I83" s="80">
        <v>0</v>
      </c>
      <c r="K83" s="14"/>
    </row>
    <row r="84" spans="1:11" ht="40.5" customHeight="1">
      <c r="A84" s="18">
        <v>73</v>
      </c>
      <c r="B84" s="24" t="str">
        <f>B81</f>
        <v>Закупки товаров, работ и услуг для государственных (муниципальных) нужд</v>
      </c>
      <c r="C84" s="25">
        <v>805</v>
      </c>
      <c r="D84" s="26" t="s">
        <v>90</v>
      </c>
      <c r="E84" s="42" t="str">
        <f>E85</f>
        <v>01200S5090</v>
      </c>
      <c r="F84" s="26" t="s">
        <v>83</v>
      </c>
      <c r="G84" s="80">
        <f>G85</f>
        <v>2496994</v>
      </c>
      <c r="H84" s="80">
        <v>0</v>
      </c>
      <c r="I84" s="80">
        <v>80</v>
      </c>
      <c r="K84" s="14"/>
    </row>
    <row r="85" spans="1:11" ht="40.5" customHeight="1">
      <c r="A85" s="18">
        <v>74</v>
      </c>
      <c r="B85" s="24" t="str">
        <f>B82</f>
        <v>Иные закупки товаров, работ и услуг для обеспечения государственных (муниципальных) нужд</v>
      </c>
      <c r="C85" s="25">
        <v>805</v>
      </c>
      <c r="D85" s="26" t="s">
        <v>90</v>
      </c>
      <c r="E85" s="42" t="s">
        <v>431</v>
      </c>
      <c r="F85" s="26" t="s">
        <v>317</v>
      </c>
      <c r="G85" s="80">
        <v>2496994</v>
      </c>
      <c r="H85" s="80">
        <v>0</v>
      </c>
      <c r="I85" s="80">
        <v>80</v>
      </c>
      <c r="K85" s="14"/>
    </row>
    <row r="86" spans="1:11" ht="121.5" customHeight="1">
      <c r="A86" s="18">
        <v>75</v>
      </c>
      <c r="B86" s="96" t="s">
        <v>432</v>
      </c>
      <c r="C86" s="25">
        <v>805</v>
      </c>
      <c r="D86" s="26" t="s">
        <v>90</v>
      </c>
      <c r="E86" s="42" t="str">
        <f>E83</f>
        <v>01200S5090</v>
      </c>
      <c r="F86" s="26"/>
      <c r="G86" s="80">
        <v>25000</v>
      </c>
      <c r="H86" s="80">
        <v>0</v>
      </c>
      <c r="I86" s="80">
        <v>0</v>
      </c>
      <c r="K86" s="14"/>
    </row>
    <row r="87" spans="1:11" ht="40.5" customHeight="1">
      <c r="A87" s="18">
        <v>76</v>
      </c>
      <c r="B87" s="24" t="str">
        <f>B84</f>
        <v>Закупки товаров, работ и услуг для государственных (муниципальных) нужд</v>
      </c>
      <c r="C87" s="25">
        <v>805</v>
      </c>
      <c r="D87" s="26" t="s">
        <v>90</v>
      </c>
      <c r="E87" s="42" t="str">
        <f>E84</f>
        <v>01200S5090</v>
      </c>
      <c r="F87" s="26" t="s">
        <v>83</v>
      </c>
      <c r="G87" s="80">
        <v>25000</v>
      </c>
      <c r="H87" s="80">
        <v>0</v>
      </c>
      <c r="I87" s="80">
        <v>0</v>
      </c>
      <c r="K87" s="14"/>
    </row>
    <row r="88" spans="1:11" ht="40.5" customHeight="1">
      <c r="A88" s="18">
        <v>77</v>
      </c>
      <c r="B88" s="24" t="str">
        <f>B85</f>
        <v>Иные закупки товаров, работ и услуг для обеспечения государственных (муниципальных) нужд</v>
      </c>
      <c r="C88" s="25">
        <v>805</v>
      </c>
      <c r="D88" s="26" t="s">
        <v>90</v>
      </c>
      <c r="E88" s="42" t="str">
        <f>E85</f>
        <v>01200S5090</v>
      </c>
      <c r="F88" s="26" t="s">
        <v>317</v>
      </c>
      <c r="G88" s="80">
        <v>25000</v>
      </c>
      <c r="H88" s="80">
        <v>0</v>
      </c>
      <c r="I88" s="80">
        <v>0</v>
      </c>
      <c r="K88" s="14"/>
    </row>
    <row r="89" spans="1:11" ht="129" customHeight="1">
      <c r="A89" s="18">
        <v>78</v>
      </c>
      <c r="B89" s="127" t="s">
        <v>433</v>
      </c>
      <c r="C89" s="25">
        <v>805</v>
      </c>
      <c r="D89" s="26" t="s">
        <v>90</v>
      </c>
      <c r="E89" s="42">
        <v>120074920</v>
      </c>
      <c r="F89" s="26"/>
      <c r="G89" s="80">
        <v>0</v>
      </c>
      <c r="H89" s="80">
        <v>157260</v>
      </c>
      <c r="I89" s="80">
        <v>109509</v>
      </c>
      <c r="K89" s="14"/>
    </row>
    <row r="90" spans="1:11" ht="40.5" customHeight="1">
      <c r="A90" s="18">
        <v>79</v>
      </c>
      <c r="B90" s="24" t="str">
        <f>B87</f>
        <v>Закупки товаров, работ и услуг для государственных (муниципальных) нужд</v>
      </c>
      <c r="C90" s="25">
        <v>805</v>
      </c>
      <c r="D90" s="26" t="s">
        <v>90</v>
      </c>
      <c r="E90" s="42">
        <v>120074920</v>
      </c>
      <c r="F90" s="26" t="s">
        <v>83</v>
      </c>
      <c r="G90" s="80">
        <v>0</v>
      </c>
      <c r="H90" s="80">
        <v>157260</v>
      </c>
      <c r="I90" s="80">
        <v>109509</v>
      </c>
      <c r="K90" s="14"/>
    </row>
    <row r="91" spans="1:11" ht="40.5" customHeight="1">
      <c r="A91" s="18">
        <v>80</v>
      </c>
      <c r="B91" s="24" t="str">
        <f>B88</f>
        <v>Иные закупки товаров, работ и услуг для обеспечения государственных (муниципальных) нужд</v>
      </c>
      <c r="C91" s="25">
        <v>805</v>
      </c>
      <c r="D91" s="26" t="s">
        <v>90</v>
      </c>
      <c r="E91" s="42">
        <v>120074920</v>
      </c>
      <c r="F91" s="26" t="s">
        <v>317</v>
      </c>
      <c r="G91" s="80">
        <v>0</v>
      </c>
      <c r="H91" s="80">
        <v>157260</v>
      </c>
      <c r="I91" s="80">
        <v>109509</v>
      </c>
      <c r="K91" s="14"/>
    </row>
    <row r="92" spans="1:11" ht="131.25" customHeight="1">
      <c r="A92" s="18">
        <v>81</v>
      </c>
      <c r="B92" s="58" t="s">
        <v>434</v>
      </c>
      <c r="C92" s="25">
        <v>805</v>
      </c>
      <c r="D92" s="26" t="s">
        <v>90</v>
      </c>
      <c r="E92" s="42" t="s">
        <v>435</v>
      </c>
      <c r="F92" s="26"/>
      <c r="G92" s="80">
        <v>0</v>
      </c>
      <c r="H92" s="80">
        <v>1573</v>
      </c>
      <c r="I92" s="80">
        <v>1096</v>
      </c>
      <c r="K92" s="14"/>
    </row>
    <row r="93" spans="1:11" ht="40.5" customHeight="1">
      <c r="A93" s="18">
        <v>82</v>
      </c>
      <c r="B93" s="24" t="str">
        <f>B90</f>
        <v>Закупки товаров, работ и услуг для государственных (муниципальных) нужд</v>
      </c>
      <c r="C93" s="25">
        <v>805</v>
      </c>
      <c r="D93" s="26" t="s">
        <v>90</v>
      </c>
      <c r="E93" s="42" t="s">
        <v>435</v>
      </c>
      <c r="F93" s="26" t="s">
        <v>83</v>
      </c>
      <c r="G93" s="80">
        <v>0</v>
      </c>
      <c r="H93" s="80">
        <v>1573</v>
      </c>
      <c r="I93" s="80">
        <v>1096</v>
      </c>
      <c r="K93" s="14"/>
    </row>
    <row r="94" spans="1:11" ht="40.5" customHeight="1">
      <c r="A94" s="18">
        <v>83</v>
      </c>
      <c r="B94" s="24" t="str">
        <f>B91</f>
        <v>Иные закупки товаров, работ и услуг для обеспечения государственных (муниципальных) нужд</v>
      </c>
      <c r="C94" s="25">
        <v>805</v>
      </c>
      <c r="D94" s="26" t="s">
        <v>90</v>
      </c>
      <c r="E94" s="42" t="s">
        <v>435</v>
      </c>
      <c r="F94" s="26" t="s">
        <v>317</v>
      </c>
      <c r="G94" s="80">
        <v>0</v>
      </c>
      <c r="H94" s="80">
        <v>1573</v>
      </c>
      <c r="I94" s="80">
        <v>1096</v>
      </c>
      <c r="K94" s="14"/>
    </row>
    <row r="95" spans="1:11" ht="149.25" customHeight="1">
      <c r="A95" s="18">
        <v>84</v>
      </c>
      <c r="B95" s="24" t="s">
        <v>129</v>
      </c>
      <c r="C95" s="25">
        <v>805</v>
      </c>
      <c r="D95" s="26" t="s">
        <v>90</v>
      </c>
      <c r="E95" s="42">
        <v>120081090</v>
      </c>
      <c r="F95" s="26"/>
      <c r="G95" s="80">
        <f aca="true" t="shared" si="11" ref="G95:I99">G96</f>
        <v>153100</v>
      </c>
      <c r="H95" s="80">
        <f t="shared" si="11"/>
        <v>158400</v>
      </c>
      <c r="I95" s="80">
        <f t="shared" si="11"/>
        <v>164500</v>
      </c>
      <c r="K95" s="14"/>
    </row>
    <row r="96" spans="1:11" ht="30.75" customHeight="1">
      <c r="A96" s="18">
        <v>85</v>
      </c>
      <c r="B96" s="24" t="s">
        <v>80</v>
      </c>
      <c r="C96" s="25">
        <v>805</v>
      </c>
      <c r="D96" s="26" t="s">
        <v>90</v>
      </c>
      <c r="E96" s="42">
        <v>120081090</v>
      </c>
      <c r="F96" s="26" t="s">
        <v>81</v>
      </c>
      <c r="G96" s="80">
        <f t="shared" si="11"/>
        <v>153100</v>
      </c>
      <c r="H96" s="80">
        <f t="shared" si="11"/>
        <v>158400</v>
      </c>
      <c r="I96" s="80">
        <f t="shared" si="11"/>
        <v>164500</v>
      </c>
      <c r="K96" s="14"/>
    </row>
    <row r="97" spans="1:11" ht="39" customHeight="1">
      <c r="A97" s="18">
        <v>86</v>
      </c>
      <c r="B97" s="24" t="s">
        <v>82</v>
      </c>
      <c r="C97" s="25">
        <v>805</v>
      </c>
      <c r="D97" s="26" t="s">
        <v>90</v>
      </c>
      <c r="E97" s="42">
        <v>120081090</v>
      </c>
      <c r="F97" s="26" t="s">
        <v>83</v>
      </c>
      <c r="G97" s="80">
        <v>153100</v>
      </c>
      <c r="H97" s="80">
        <v>158400</v>
      </c>
      <c r="I97" s="80">
        <v>164500</v>
      </c>
      <c r="K97" s="14"/>
    </row>
    <row r="98" spans="1:11" ht="144.75" customHeight="1">
      <c r="A98" s="18">
        <v>87</v>
      </c>
      <c r="B98" s="119" t="s">
        <v>129</v>
      </c>
      <c r="C98" s="25">
        <v>805</v>
      </c>
      <c r="D98" s="26" t="s">
        <v>90</v>
      </c>
      <c r="E98" s="42">
        <v>120082120</v>
      </c>
      <c r="F98" s="26"/>
      <c r="G98" s="80">
        <f t="shared" si="11"/>
        <v>619861</v>
      </c>
      <c r="H98" s="80">
        <f t="shared" si="11"/>
        <v>297155</v>
      </c>
      <c r="I98" s="80">
        <f t="shared" si="11"/>
        <v>52750</v>
      </c>
      <c r="K98" s="14"/>
    </row>
    <row r="99" spans="1:11" ht="30.75" customHeight="1">
      <c r="A99" s="18">
        <v>88</v>
      </c>
      <c r="B99" s="24" t="s">
        <v>80</v>
      </c>
      <c r="C99" s="25">
        <v>805</v>
      </c>
      <c r="D99" s="26" t="s">
        <v>90</v>
      </c>
      <c r="E99" s="42">
        <f>E98</f>
        <v>120082120</v>
      </c>
      <c r="F99" s="26" t="s">
        <v>81</v>
      </c>
      <c r="G99" s="80">
        <f t="shared" si="11"/>
        <v>619861</v>
      </c>
      <c r="H99" s="80">
        <f t="shared" si="11"/>
        <v>297155</v>
      </c>
      <c r="I99" s="80">
        <f t="shared" si="11"/>
        <v>52750</v>
      </c>
      <c r="K99" s="14"/>
    </row>
    <row r="100" spans="1:11" ht="39" customHeight="1">
      <c r="A100" s="18">
        <v>89</v>
      </c>
      <c r="B100" s="24" t="s">
        <v>82</v>
      </c>
      <c r="C100" s="25">
        <v>805</v>
      </c>
      <c r="D100" s="26" t="s">
        <v>90</v>
      </c>
      <c r="E100" s="42">
        <f>E99</f>
        <v>120082120</v>
      </c>
      <c r="F100" s="26" t="s">
        <v>83</v>
      </c>
      <c r="G100" s="80">
        <v>619861</v>
      </c>
      <c r="H100" s="80">
        <v>297155</v>
      </c>
      <c r="I100" s="80">
        <v>52750</v>
      </c>
      <c r="K100" s="14"/>
    </row>
    <row r="101" spans="1:10" ht="17.25" customHeight="1">
      <c r="A101" s="18">
        <v>90</v>
      </c>
      <c r="B101" s="17" t="s">
        <v>4</v>
      </c>
      <c r="C101" s="18">
        <v>805</v>
      </c>
      <c r="D101" s="22" t="s">
        <v>11</v>
      </c>
      <c r="E101" s="41"/>
      <c r="F101" s="18"/>
      <c r="G101" s="80">
        <f aca="true" t="shared" si="12" ref="G101:I102">G102</f>
        <v>737990</v>
      </c>
      <c r="H101" s="80">
        <f>H102</f>
        <v>741483</v>
      </c>
      <c r="I101" s="80">
        <f t="shared" si="12"/>
        <v>754403</v>
      </c>
      <c r="J101" s="10"/>
    </row>
    <row r="102" spans="1:9" ht="17.25" customHeight="1">
      <c r="A102" s="18">
        <v>91</v>
      </c>
      <c r="B102" s="17" t="s">
        <v>5</v>
      </c>
      <c r="C102" s="18">
        <v>805</v>
      </c>
      <c r="D102" s="22" t="s">
        <v>12</v>
      </c>
      <c r="E102" s="41"/>
      <c r="F102" s="18"/>
      <c r="G102" s="80">
        <f t="shared" si="12"/>
        <v>737990</v>
      </c>
      <c r="H102" s="80">
        <f t="shared" si="12"/>
        <v>741483</v>
      </c>
      <c r="I102" s="80">
        <f t="shared" si="12"/>
        <v>754403</v>
      </c>
    </row>
    <row r="103" spans="1:9" ht="54.75" customHeight="1">
      <c r="A103" s="18">
        <v>92</v>
      </c>
      <c r="B103" s="17" t="s">
        <v>196</v>
      </c>
      <c r="C103" s="18">
        <v>805</v>
      </c>
      <c r="D103" s="22" t="s">
        <v>12</v>
      </c>
      <c r="E103" s="41">
        <v>100000000</v>
      </c>
      <c r="F103" s="18"/>
      <c r="G103" s="80">
        <f>G104</f>
        <v>737990</v>
      </c>
      <c r="H103" s="80">
        <f>H104</f>
        <v>741483</v>
      </c>
      <c r="I103" s="80">
        <f>I104</f>
        <v>754403</v>
      </c>
    </row>
    <row r="104" spans="1:9" ht="30" customHeight="1">
      <c r="A104" s="18">
        <v>93</v>
      </c>
      <c r="B104" s="17" t="s">
        <v>197</v>
      </c>
      <c r="C104" s="18">
        <v>805</v>
      </c>
      <c r="D104" s="22" t="s">
        <v>12</v>
      </c>
      <c r="E104" s="41">
        <v>110000000</v>
      </c>
      <c r="F104" s="18"/>
      <c r="G104" s="80">
        <f>G105+G108+G111+G114</f>
        <v>737990</v>
      </c>
      <c r="H104" s="80">
        <f>H105+H108+H111+H114</f>
        <v>741483</v>
      </c>
      <c r="I104" s="80">
        <f>I105+I108+I111+I114</f>
        <v>754403</v>
      </c>
    </row>
    <row r="105" spans="1:9" ht="97.5" customHeight="1">
      <c r="A105" s="18">
        <v>94</v>
      </c>
      <c r="B105" s="17" t="s">
        <v>195</v>
      </c>
      <c r="C105" s="18">
        <v>805</v>
      </c>
      <c r="D105" s="22" t="s">
        <v>12</v>
      </c>
      <c r="E105" s="41">
        <v>110081010</v>
      </c>
      <c r="F105" s="18"/>
      <c r="G105" s="80">
        <f aca="true" t="shared" si="13" ref="G105:I106">G106</f>
        <v>456750</v>
      </c>
      <c r="H105" s="80">
        <f t="shared" si="13"/>
        <v>563383</v>
      </c>
      <c r="I105" s="80">
        <f t="shared" si="13"/>
        <v>569203</v>
      </c>
    </row>
    <row r="106" spans="1:9" ht="34.5" customHeight="1">
      <c r="A106" s="18">
        <v>95</v>
      </c>
      <c r="B106" s="24" t="s">
        <v>80</v>
      </c>
      <c r="C106" s="18">
        <v>805</v>
      </c>
      <c r="D106" s="22" t="s">
        <v>12</v>
      </c>
      <c r="E106" s="41">
        <v>110081010</v>
      </c>
      <c r="F106" s="18">
        <v>200</v>
      </c>
      <c r="G106" s="80">
        <f t="shared" si="13"/>
        <v>456750</v>
      </c>
      <c r="H106" s="80">
        <f t="shared" si="13"/>
        <v>563383</v>
      </c>
      <c r="I106" s="80">
        <f t="shared" si="13"/>
        <v>569203</v>
      </c>
    </row>
    <row r="107" spans="1:11" ht="40.5" customHeight="1">
      <c r="A107" s="18">
        <v>96</v>
      </c>
      <c r="B107" s="24" t="s">
        <v>82</v>
      </c>
      <c r="C107" s="18">
        <v>805</v>
      </c>
      <c r="D107" s="22" t="s">
        <v>12</v>
      </c>
      <c r="E107" s="41">
        <v>110081010</v>
      </c>
      <c r="F107" s="18">
        <v>240</v>
      </c>
      <c r="G107" s="80">
        <v>456750</v>
      </c>
      <c r="H107" s="80">
        <v>563383</v>
      </c>
      <c r="I107" s="80">
        <v>569203</v>
      </c>
      <c r="K107" s="13"/>
    </row>
    <row r="108" spans="1:11" ht="102.75" customHeight="1">
      <c r="A108" s="18">
        <v>97</v>
      </c>
      <c r="B108" s="17" t="s">
        <v>198</v>
      </c>
      <c r="C108" s="18">
        <v>805</v>
      </c>
      <c r="D108" s="22" t="s">
        <v>12</v>
      </c>
      <c r="E108" s="41">
        <v>110081040</v>
      </c>
      <c r="F108" s="18"/>
      <c r="G108" s="80">
        <f>G109</f>
        <v>44240</v>
      </c>
      <c r="H108" s="80">
        <f aca="true" t="shared" si="14" ref="G108:I109">H109</f>
        <v>32500</v>
      </c>
      <c r="I108" s="80">
        <f t="shared" si="14"/>
        <v>33800</v>
      </c>
      <c r="K108" s="14"/>
    </row>
    <row r="109" spans="1:11" ht="27.75" customHeight="1">
      <c r="A109" s="18">
        <v>98</v>
      </c>
      <c r="B109" s="24" t="s">
        <v>80</v>
      </c>
      <c r="C109" s="18">
        <v>805</v>
      </c>
      <c r="D109" s="22" t="s">
        <v>12</v>
      </c>
      <c r="E109" s="41">
        <v>110081040</v>
      </c>
      <c r="F109" s="18">
        <v>200</v>
      </c>
      <c r="G109" s="80">
        <f t="shared" si="14"/>
        <v>44240</v>
      </c>
      <c r="H109" s="80">
        <f t="shared" si="14"/>
        <v>32500</v>
      </c>
      <c r="I109" s="80">
        <f t="shared" si="14"/>
        <v>33800</v>
      </c>
      <c r="K109" s="14"/>
    </row>
    <row r="110" spans="1:11" ht="42.75" customHeight="1">
      <c r="A110" s="18">
        <v>99</v>
      </c>
      <c r="B110" s="24" t="s">
        <v>82</v>
      </c>
      <c r="C110" s="18">
        <v>805</v>
      </c>
      <c r="D110" s="22" t="s">
        <v>12</v>
      </c>
      <c r="E110" s="41">
        <v>110081040</v>
      </c>
      <c r="F110" s="18">
        <v>240</v>
      </c>
      <c r="G110" s="80">
        <v>44240</v>
      </c>
      <c r="H110" s="80">
        <v>32500</v>
      </c>
      <c r="I110" s="80">
        <v>33800</v>
      </c>
      <c r="K110" s="14"/>
    </row>
    <row r="111" spans="1:11" ht="120.75" customHeight="1">
      <c r="A111" s="18">
        <v>100</v>
      </c>
      <c r="B111" s="17" t="s">
        <v>199</v>
      </c>
      <c r="C111" s="18">
        <v>805</v>
      </c>
      <c r="D111" s="22" t="s">
        <v>12</v>
      </c>
      <c r="E111" s="41">
        <v>110081050</v>
      </c>
      <c r="F111" s="18"/>
      <c r="G111" s="80">
        <f aca="true" t="shared" si="15" ref="G111:I115">G112</f>
        <v>140000</v>
      </c>
      <c r="H111" s="80">
        <f t="shared" si="15"/>
        <v>145600</v>
      </c>
      <c r="I111" s="80">
        <f t="shared" si="15"/>
        <v>151400</v>
      </c>
      <c r="K111" s="14"/>
    </row>
    <row r="112" spans="1:11" ht="27.75" customHeight="1">
      <c r="A112" s="18">
        <v>101</v>
      </c>
      <c r="B112" s="24" t="s">
        <v>80</v>
      </c>
      <c r="C112" s="18">
        <v>805</v>
      </c>
      <c r="D112" s="22" t="s">
        <v>12</v>
      </c>
      <c r="E112" s="41">
        <v>110081050</v>
      </c>
      <c r="F112" s="18">
        <v>200</v>
      </c>
      <c r="G112" s="80">
        <f t="shared" si="15"/>
        <v>140000</v>
      </c>
      <c r="H112" s="80">
        <f t="shared" si="15"/>
        <v>145600</v>
      </c>
      <c r="I112" s="80">
        <f t="shared" si="15"/>
        <v>151400</v>
      </c>
      <c r="K112" s="14"/>
    </row>
    <row r="113" spans="1:11" ht="41.25" customHeight="1">
      <c r="A113" s="18">
        <v>102</v>
      </c>
      <c r="B113" s="24" t="s">
        <v>82</v>
      </c>
      <c r="C113" s="18">
        <v>805</v>
      </c>
      <c r="D113" s="22" t="s">
        <v>12</v>
      </c>
      <c r="E113" s="41">
        <v>110081050</v>
      </c>
      <c r="F113" s="18">
        <v>240</v>
      </c>
      <c r="G113" s="80">
        <v>140000</v>
      </c>
      <c r="H113" s="80">
        <v>145600</v>
      </c>
      <c r="I113" s="80">
        <v>151400</v>
      </c>
      <c r="K113" s="14"/>
    </row>
    <row r="114" spans="1:11" ht="115.5" customHeight="1">
      <c r="A114" s="18">
        <v>103</v>
      </c>
      <c r="B114" s="17" t="s">
        <v>468</v>
      </c>
      <c r="C114" s="18">
        <v>805</v>
      </c>
      <c r="D114" s="22" t="s">
        <v>12</v>
      </c>
      <c r="E114" s="41" t="str">
        <f>E115</f>
        <v>1100L2990</v>
      </c>
      <c r="F114" s="18"/>
      <c r="G114" s="80">
        <f>G115</f>
        <v>97000</v>
      </c>
      <c r="H114" s="80">
        <f t="shared" si="15"/>
        <v>0</v>
      </c>
      <c r="I114" s="80">
        <f t="shared" si="15"/>
        <v>0</v>
      </c>
      <c r="K114" s="14"/>
    </row>
    <row r="115" spans="1:11" ht="27.75" customHeight="1">
      <c r="A115" s="18">
        <v>104</v>
      </c>
      <c r="B115" s="24" t="s">
        <v>80</v>
      </c>
      <c r="C115" s="18">
        <v>805</v>
      </c>
      <c r="D115" s="22" t="s">
        <v>12</v>
      </c>
      <c r="E115" s="41" t="str">
        <f>E116</f>
        <v>1100L2990</v>
      </c>
      <c r="F115" s="18">
        <v>200</v>
      </c>
      <c r="G115" s="80">
        <f t="shared" si="15"/>
        <v>97000</v>
      </c>
      <c r="H115" s="80">
        <f t="shared" si="15"/>
        <v>0</v>
      </c>
      <c r="I115" s="80">
        <f t="shared" si="15"/>
        <v>0</v>
      </c>
      <c r="K115" s="14"/>
    </row>
    <row r="116" spans="1:11" ht="41.25" customHeight="1">
      <c r="A116" s="18">
        <v>105</v>
      </c>
      <c r="B116" s="24" t="s">
        <v>82</v>
      </c>
      <c r="C116" s="18">
        <v>805</v>
      </c>
      <c r="D116" s="22" t="s">
        <v>12</v>
      </c>
      <c r="E116" s="41" t="s">
        <v>406</v>
      </c>
      <c r="F116" s="18">
        <v>240</v>
      </c>
      <c r="G116" s="80">
        <v>97000</v>
      </c>
      <c r="H116" s="80">
        <v>0</v>
      </c>
      <c r="I116" s="80">
        <v>0</v>
      </c>
      <c r="K116" s="14"/>
    </row>
    <row r="117" spans="1:10" ht="14.25" customHeight="1">
      <c r="A117" s="18">
        <v>106</v>
      </c>
      <c r="B117" s="24" t="s">
        <v>25</v>
      </c>
      <c r="C117" s="25">
        <v>805</v>
      </c>
      <c r="D117" s="26" t="s">
        <v>13</v>
      </c>
      <c r="E117" s="42"/>
      <c r="F117" s="25"/>
      <c r="G117" s="80">
        <f aca="true" t="shared" si="16" ref="G117:I118">G118</f>
        <v>1742020</v>
      </c>
      <c r="H117" s="80">
        <f t="shared" si="16"/>
        <v>1742020</v>
      </c>
      <c r="I117" s="80">
        <f t="shared" si="16"/>
        <v>1742020</v>
      </c>
      <c r="J117" s="10"/>
    </row>
    <row r="118" spans="1:9" ht="15.75" customHeight="1">
      <c r="A118" s="18">
        <v>107</v>
      </c>
      <c r="B118" s="24" t="s">
        <v>6</v>
      </c>
      <c r="C118" s="25">
        <v>805</v>
      </c>
      <c r="D118" s="26" t="s">
        <v>14</v>
      </c>
      <c r="E118" s="42"/>
      <c r="F118" s="26"/>
      <c r="G118" s="80">
        <f t="shared" si="16"/>
        <v>1742020</v>
      </c>
      <c r="H118" s="80">
        <f t="shared" si="16"/>
        <v>1742020</v>
      </c>
      <c r="I118" s="80">
        <f t="shared" si="16"/>
        <v>1742020</v>
      </c>
    </row>
    <row r="119" spans="1:9" ht="61.5" customHeight="1">
      <c r="A119" s="18">
        <v>108</v>
      </c>
      <c r="B119" s="109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19" s="25">
        <v>805</v>
      </c>
      <c r="D119" s="26" t="s">
        <v>14</v>
      </c>
      <c r="E119" s="42">
        <v>140000000</v>
      </c>
      <c r="F119" s="26"/>
      <c r="G119" s="80">
        <f>G120+G124</f>
        <v>1742020</v>
      </c>
      <c r="H119" s="80">
        <f>H120+H124</f>
        <v>1742020</v>
      </c>
      <c r="I119" s="80">
        <f>I120+I124</f>
        <v>1742020</v>
      </c>
    </row>
    <row r="120" spans="1:9" ht="33" customHeight="1" hidden="1">
      <c r="A120" s="18">
        <v>109</v>
      </c>
      <c r="B120" s="24" t="s">
        <v>319</v>
      </c>
      <c r="C120" s="25">
        <v>805</v>
      </c>
      <c r="D120" s="26" t="s">
        <v>14</v>
      </c>
      <c r="E120" s="42">
        <v>210000000</v>
      </c>
      <c r="F120" s="26"/>
      <c r="G120" s="80">
        <f aca="true" t="shared" si="17" ref="G120:I122">G121</f>
        <v>0</v>
      </c>
      <c r="H120" s="80">
        <f t="shared" si="17"/>
        <v>0</v>
      </c>
      <c r="I120" s="80">
        <f t="shared" si="17"/>
        <v>0</v>
      </c>
    </row>
    <row r="121" spans="1:9" ht="76.5" customHeight="1" hidden="1">
      <c r="A121" s="18">
        <v>110</v>
      </c>
      <c r="B121" s="24" t="s">
        <v>320</v>
      </c>
      <c r="C121" s="25">
        <v>805</v>
      </c>
      <c r="D121" s="26" t="s">
        <v>14</v>
      </c>
      <c r="E121" s="42">
        <v>210082060</v>
      </c>
      <c r="F121" s="26"/>
      <c r="G121" s="80">
        <f t="shared" si="17"/>
        <v>0</v>
      </c>
      <c r="H121" s="80">
        <f t="shared" si="17"/>
        <v>0</v>
      </c>
      <c r="I121" s="80">
        <f t="shared" si="17"/>
        <v>0</v>
      </c>
    </row>
    <row r="122" spans="1:9" ht="39.75" customHeight="1" hidden="1">
      <c r="A122" s="18">
        <v>111</v>
      </c>
      <c r="B122" s="24" t="s">
        <v>321</v>
      </c>
      <c r="C122" s="25">
        <v>805</v>
      </c>
      <c r="D122" s="26" t="s">
        <v>14</v>
      </c>
      <c r="E122" s="42">
        <f>E121</f>
        <v>210082060</v>
      </c>
      <c r="F122" s="26" t="s">
        <v>95</v>
      </c>
      <c r="G122" s="80">
        <f t="shared" si="17"/>
        <v>0</v>
      </c>
      <c r="H122" s="80">
        <f t="shared" si="17"/>
        <v>0</v>
      </c>
      <c r="I122" s="80">
        <f t="shared" si="17"/>
        <v>0</v>
      </c>
    </row>
    <row r="123" spans="1:9" ht="21" customHeight="1" hidden="1">
      <c r="A123" s="18">
        <v>112</v>
      </c>
      <c r="B123" s="24" t="s">
        <v>101</v>
      </c>
      <c r="C123" s="25">
        <v>805</v>
      </c>
      <c r="D123" s="26" t="s">
        <v>14</v>
      </c>
      <c r="E123" s="42">
        <f>E122</f>
        <v>210082060</v>
      </c>
      <c r="F123" s="26" t="s">
        <v>94</v>
      </c>
      <c r="G123" s="80">
        <v>0</v>
      </c>
      <c r="H123" s="80">
        <v>0</v>
      </c>
      <c r="I123" s="80">
        <v>0</v>
      </c>
    </row>
    <row r="124" spans="1:9" ht="28.5" customHeight="1">
      <c r="A124" s="18">
        <v>113</v>
      </c>
      <c r="B124" s="109" t="s">
        <v>441</v>
      </c>
      <c r="C124" s="25">
        <v>805</v>
      </c>
      <c r="D124" s="26" t="s">
        <v>14</v>
      </c>
      <c r="E124" s="42">
        <v>140000000</v>
      </c>
      <c r="F124" s="26"/>
      <c r="G124" s="80">
        <f aca="true" t="shared" si="18" ref="G124:I126">G125</f>
        <v>1742020</v>
      </c>
      <c r="H124" s="80">
        <f t="shared" si="18"/>
        <v>1742020</v>
      </c>
      <c r="I124" s="80">
        <f t="shared" si="18"/>
        <v>1742020</v>
      </c>
    </row>
    <row r="125" spans="1:9" ht="123" customHeight="1">
      <c r="A125" s="18">
        <v>114</v>
      </c>
      <c r="B125" s="24" t="s">
        <v>442</v>
      </c>
      <c r="C125" s="25">
        <v>805</v>
      </c>
      <c r="D125" s="26" t="s">
        <v>14</v>
      </c>
      <c r="E125" s="42">
        <v>140082060</v>
      </c>
      <c r="F125" s="26"/>
      <c r="G125" s="80">
        <f>G126</f>
        <v>1742020</v>
      </c>
      <c r="H125" s="80">
        <f t="shared" si="18"/>
        <v>1742020</v>
      </c>
      <c r="I125" s="80">
        <f t="shared" si="18"/>
        <v>1742020</v>
      </c>
    </row>
    <row r="126" spans="1:9" ht="21.75" customHeight="1">
      <c r="A126" s="18">
        <v>115</v>
      </c>
      <c r="B126" s="105" t="s">
        <v>323</v>
      </c>
      <c r="C126" s="25">
        <v>805</v>
      </c>
      <c r="D126" s="26" t="s">
        <v>14</v>
      </c>
      <c r="E126" s="42">
        <v>140082060</v>
      </c>
      <c r="F126" s="26" t="s">
        <v>95</v>
      </c>
      <c r="G126" s="80">
        <f t="shared" si="18"/>
        <v>1742020</v>
      </c>
      <c r="H126" s="80">
        <f>H127</f>
        <v>1742020</v>
      </c>
      <c r="I126" s="80">
        <f>I127</f>
        <v>1742020</v>
      </c>
    </row>
    <row r="127" spans="1:9" ht="14.25" customHeight="1">
      <c r="A127" s="18">
        <v>116</v>
      </c>
      <c r="B127" s="105" t="s">
        <v>254</v>
      </c>
      <c r="C127" s="25">
        <v>805</v>
      </c>
      <c r="D127" s="26" t="s">
        <v>14</v>
      </c>
      <c r="E127" s="42">
        <v>140082060</v>
      </c>
      <c r="F127" s="26" t="s">
        <v>94</v>
      </c>
      <c r="G127" s="80">
        <v>1742020</v>
      </c>
      <c r="H127" s="80">
        <v>1742020</v>
      </c>
      <c r="I127" s="80">
        <v>1742020</v>
      </c>
    </row>
    <row r="128" spans="1:9" ht="14.25" customHeight="1">
      <c r="A128" s="18">
        <v>117</v>
      </c>
      <c r="B128" s="24" t="s">
        <v>200</v>
      </c>
      <c r="C128" s="25">
        <v>805</v>
      </c>
      <c r="D128" s="26" t="s">
        <v>201</v>
      </c>
      <c r="E128" s="42"/>
      <c r="F128" s="26"/>
      <c r="G128" s="80">
        <f>G129</f>
        <v>46631</v>
      </c>
      <c r="H128" s="80">
        <f>H129</f>
        <v>46631</v>
      </c>
      <c r="I128" s="80">
        <f aca="true" t="shared" si="19" ref="H128:I130">I129</f>
        <v>46631</v>
      </c>
    </row>
    <row r="129" spans="1:9" ht="14.25" customHeight="1">
      <c r="A129" s="18">
        <v>118</v>
      </c>
      <c r="B129" s="24" t="s">
        <v>202</v>
      </c>
      <c r="C129" s="25">
        <v>805</v>
      </c>
      <c r="D129" s="26" t="s">
        <v>203</v>
      </c>
      <c r="E129" s="42"/>
      <c r="F129" s="26"/>
      <c r="G129" s="80">
        <f>G130</f>
        <v>46631</v>
      </c>
      <c r="H129" s="80">
        <f t="shared" si="19"/>
        <v>46631</v>
      </c>
      <c r="I129" s="80">
        <f t="shared" si="19"/>
        <v>46631</v>
      </c>
    </row>
    <row r="130" spans="1:9" ht="54" customHeight="1">
      <c r="A130" s="18">
        <v>119</v>
      </c>
      <c r="B130" s="24" t="s">
        <v>204</v>
      </c>
      <c r="C130" s="25">
        <v>805</v>
      </c>
      <c r="D130" s="26" t="s">
        <v>203</v>
      </c>
      <c r="E130" s="42">
        <v>100000000</v>
      </c>
      <c r="F130" s="26"/>
      <c r="G130" s="80">
        <f>G131</f>
        <v>46631</v>
      </c>
      <c r="H130" s="80">
        <f t="shared" si="19"/>
        <v>46631</v>
      </c>
      <c r="I130" s="80">
        <f t="shared" si="19"/>
        <v>46631</v>
      </c>
    </row>
    <row r="131" spans="1:9" ht="27.75" customHeight="1">
      <c r="A131" s="18">
        <v>120</v>
      </c>
      <c r="B131" s="24" t="s">
        <v>205</v>
      </c>
      <c r="C131" s="25">
        <v>805</v>
      </c>
      <c r="D131" s="26" t="s">
        <v>203</v>
      </c>
      <c r="E131" s="42">
        <v>1400000000</v>
      </c>
      <c r="F131" s="26"/>
      <c r="G131" s="80">
        <f>G132+G136</f>
        <v>46631</v>
      </c>
      <c r="H131" s="80">
        <f>H132+H136</f>
        <v>46631</v>
      </c>
      <c r="I131" s="80">
        <f>I132+I136</f>
        <v>46631</v>
      </c>
    </row>
    <row r="132" spans="1:9" ht="115.5" customHeight="1">
      <c r="A132" s="18">
        <v>121</v>
      </c>
      <c r="B132" s="24" t="s">
        <v>210</v>
      </c>
      <c r="C132" s="25">
        <v>805</v>
      </c>
      <c r="D132" s="26" t="s">
        <v>203</v>
      </c>
      <c r="E132" s="42" t="str">
        <f>E133</f>
        <v>01400S5550</v>
      </c>
      <c r="F132" s="26"/>
      <c r="G132" s="80">
        <f aca="true" t="shared" si="20" ref="G132:I134">G133</f>
        <v>41635</v>
      </c>
      <c r="H132" s="80">
        <f t="shared" si="20"/>
        <v>41635</v>
      </c>
      <c r="I132" s="80">
        <f t="shared" si="20"/>
        <v>41635</v>
      </c>
    </row>
    <row r="133" spans="1:9" ht="28.5" customHeight="1">
      <c r="A133" s="18">
        <v>122</v>
      </c>
      <c r="B133" s="24" t="s">
        <v>80</v>
      </c>
      <c r="C133" s="25">
        <v>805</v>
      </c>
      <c r="D133" s="26" t="s">
        <v>203</v>
      </c>
      <c r="E133" s="42" t="str">
        <f>E134</f>
        <v>01400S5550</v>
      </c>
      <c r="F133" s="26" t="s">
        <v>81</v>
      </c>
      <c r="G133" s="80">
        <f t="shared" si="20"/>
        <v>41635</v>
      </c>
      <c r="H133" s="80">
        <f t="shared" si="20"/>
        <v>41635</v>
      </c>
      <c r="I133" s="80">
        <f t="shared" si="20"/>
        <v>41635</v>
      </c>
    </row>
    <row r="134" spans="1:9" ht="40.5" customHeight="1">
      <c r="A134" s="18">
        <v>123</v>
      </c>
      <c r="B134" s="24" t="s">
        <v>82</v>
      </c>
      <c r="C134" s="25">
        <v>805</v>
      </c>
      <c r="D134" s="26" t="s">
        <v>203</v>
      </c>
      <c r="E134" s="42" t="str">
        <f>E135</f>
        <v>01400S5550</v>
      </c>
      <c r="F134" s="26" t="s">
        <v>83</v>
      </c>
      <c r="G134" s="80">
        <f>G135</f>
        <v>41635</v>
      </c>
      <c r="H134" s="80">
        <f t="shared" si="20"/>
        <v>41635</v>
      </c>
      <c r="I134" s="80">
        <f t="shared" si="20"/>
        <v>41635</v>
      </c>
    </row>
    <row r="135" spans="1:9" ht="115.5" customHeight="1">
      <c r="A135" s="18">
        <v>124</v>
      </c>
      <c r="B135" s="24" t="s">
        <v>213</v>
      </c>
      <c r="C135" s="25">
        <v>805</v>
      </c>
      <c r="D135" s="26" t="s">
        <v>203</v>
      </c>
      <c r="E135" s="42" t="str">
        <f>E136</f>
        <v>01400S5550</v>
      </c>
      <c r="F135" s="26"/>
      <c r="G135" s="80">
        <v>41635</v>
      </c>
      <c r="H135" s="80">
        <v>41635</v>
      </c>
      <c r="I135" s="80">
        <v>41635</v>
      </c>
    </row>
    <row r="136" spans="1:9" ht="29.25" customHeight="1">
      <c r="A136" s="18">
        <v>125</v>
      </c>
      <c r="B136" s="24" t="s">
        <v>80</v>
      </c>
      <c r="C136" s="25">
        <v>805</v>
      </c>
      <c r="D136" s="26" t="s">
        <v>203</v>
      </c>
      <c r="E136" s="42" t="str">
        <f>E137</f>
        <v>01400S5550</v>
      </c>
      <c r="F136" s="26"/>
      <c r="G136" s="80">
        <f>G137</f>
        <v>4996</v>
      </c>
      <c r="H136" s="80">
        <f>H137</f>
        <v>4996</v>
      </c>
      <c r="I136" s="80">
        <f>I137</f>
        <v>4996</v>
      </c>
    </row>
    <row r="137" spans="1:9" ht="39.75" customHeight="1">
      <c r="A137" s="18">
        <v>126</v>
      </c>
      <c r="B137" s="24" t="s">
        <v>82</v>
      </c>
      <c r="C137" s="25">
        <v>805</v>
      </c>
      <c r="D137" s="26" t="s">
        <v>203</v>
      </c>
      <c r="E137" s="42" t="s">
        <v>387</v>
      </c>
      <c r="F137" s="26"/>
      <c r="G137" s="80">
        <v>4996</v>
      </c>
      <c r="H137" s="80">
        <v>4996</v>
      </c>
      <c r="I137" s="80">
        <v>4996</v>
      </c>
    </row>
    <row r="138" spans="1:9" ht="207" customHeight="1">
      <c r="A138" s="18">
        <v>127</v>
      </c>
      <c r="B138" s="127" t="s">
        <v>322</v>
      </c>
      <c r="C138" s="25">
        <v>805</v>
      </c>
      <c r="D138" s="26" t="s">
        <v>315</v>
      </c>
      <c r="E138" s="42">
        <v>140082110</v>
      </c>
      <c r="F138" s="26" t="s">
        <v>318</v>
      </c>
      <c r="G138" s="80">
        <f aca="true" t="shared" si="21" ref="G138:I139">G139</f>
        <v>48000</v>
      </c>
      <c r="H138" s="80">
        <f t="shared" si="21"/>
        <v>48000</v>
      </c>
      <c r="I138" s="80">
        <f t="shared" si="21"/>
        <v>48000</v>
      </c>
    </row>
    <row r="139" spans="1:9" ht="14.25" customHeight="1">
      <c r="A139" s="18">
        <v>128</v>
      </c>
      <c r="B139" s="105" t="s">
        <v>323</v>
      </c>
      <c r="C139" s="25">
        <v>805</v>
      </c>
      <c r="D139" s="26" t="s">
        <v>315</v>
      </c>
      <c r="E139" s="42">
        <v>140082110</v>
      </c>
      <c r="F139" s="26" t="s">
        <v>95</v>
      </c>
      <c r="G139" s="80">
        <f t="shared" si="21"/>
        <v>48000</v>
      </c>
      <c r="H139" s="80">
        <f t="shared" si="21"/>
        <v>48000</v>
      </c>
      <c r="I139" s="80">
        <f t="shared" si="21"/>
        <v>48000</v>
      </c>
    </row>
    <row r="140" spans="1:9" ht="12.75" customHeight="1">
      <c r="A140" s="18">
        <v>129</v>
      </c>
      <c r="B140" s="105" t="s">
        <v>254</v>
      </c>
      <c r="C140" s="25">
        <v>805</v>
      </c>
      <c r="D140" s="26" t="s">
        <v>315</v>
      </c>
      <c r="E140" s="42">
        <v>140082110</v>
      </c>
      <c r="F140" s="26" t="s">
        <v>94</v>
      </c>
      <c r="G140" s="80">
        <v>48000</v>
      </c>
      <c r="H140" s="80">
        <v>48000</v>
      </c>
      <c r="I140" s="80">
        <v>48000</v>
      </c>
    </row>
    <row r="141" spans="1:9" ht="15" customHeight="1">
      <c r="A141" s="18">
        <v>130</v>
      </c>
      <c r="B141" s="24" t="s">
        <v>91</v>
      </c>
      <c r="C141" s="25">
        <v>805</v>
      </c>
      <c r="D141" s="26" t="s">
        <v>296</v>
      </c>
      <c r="E141" s="42"/>
      <c r="F141" s="26"/>
      <c r="G141" s="80">
        <f aca="true" t="shared" si="22" ref="G141:I145">G142</f>
        <v>46794</v>
      </c>
      <c r="H141" s="80">
        <f t="shared" si="22"/>
        <v>0</v>
      </c>
      <c r="I141" s="80">
        <f t="shared" si="22"/>
        <v>0</v>
      </c>
    </row>
    <row r="142" spans="1:9" ht="15" customHeight="1">
      <c r="A142" s="18">
        <v>131</v>
      </c>
      <c r="B142" s="24" t="s">
        <v>92</v>
      </c>
      <c r="C142" s="25">
        <v>805</v>
      </c>
      <c r="D142" s="26" t="s">
        <v>297</v>
      </c>
      <c r="E142" s="42"/>
      <c r="F142" s="26"/>
      <c r="G142" s="80">
        <f t="shared" si="22"/>
        <v>46794</v>
      </c>
      <c r="H142" s="80">
        <f t="shared" si="22"/>
        <v>0</v>
      </c>
      <c r="I142" s="80">
        <f t="shared" si="22"/>
        <v>0</v>
      </c>
    </row>
    <row r="143" spans="1:9" ht="27" customHeight="1">
      <c r="A143" s="18">
        <v>132</v>
      </c>
      <c r="B143" s="24" t="s">
        <v>439</v>
      </c>
      <c r="C143" s="25">
        <v>805</v>
      </c>
      <c r="D143" s="26" t="s">
        <v>297</v>
      </c>
      <c r="E143" s="42">
        <v>210000000</v>
      </c>
      <c r="F143" s="26"/>
      <c r="G143" s="80">
        <f t="shared" si="22"/>
        <v>46794</v>
      </c>
      <c r="H143" s="80">
        <f t="shared" si="22"/>
        <v>0</v>
      </c>
      <c r="I143" s="80">
        <f t="shared" si="22"/>
        <v>0</v>
      </c>
    </row>
    <row r="144" spans="1:9" ht="86.25" customHeight="1">
      <c r="A144" s="18">
        <v>133</v>
      </c>
      <c r="B144" s="24" t="s">
        <v>440</v>
      </c>
      <c r="C144" s="25">
        <v>805</v>
      </c>
      <c r="D144" s="26" t="s">
        <v>297</v>
      </c>
      <c r="E144" s="42">
        <f>E145</f>
        <v>210082060</v>
      </c>
      <c r="F144" s="26"/>
      <c r="G144" s="80">
        <f t="shared" si="22"/>
        <v>46794</v>
      </c>
      <c r="H144" s="80">
        <f t="shared" si="22"/>
        <v>0</v>
      </c>
      <c r="I144" s="80">
        <f t="shared" si="22"/>
        <v>0</v>
      </c>
    </row>
    <row r="145" spans="1:9" ht="30" customHeight="1">
      <c r="A145" s="18">
        <v>134</v>
      </c>
      <c r="B145" s="24" t="s">
        <v>80</v>
      </c>
      <c r="C145" s="25">
        <v>805</v>
      </c>
      <c r="D145" s="26" t="s">
        <v>297</v>
      </c>
      <c r="E145" s="42">
        <f>E146</f>
        <v>210082060</v>
      </c>
      <c r="F145" s="26" t="s">
        <v>81</v>
      </c>
      <c r="G145" s="80">
        <f t="shared" si="22"/>
        <v>46794</v>
      </c>
      <c r="H145" s="80">
        <f t="shared" si="22"/>
        <v>0</v>
      </c>
      <c r="I145" s="80">
        <f t="shared" si="22"/>
        <v>0</v>
      </c>
    </row>
    <row r="146" spans="1:9" ht="39.75" customHeight="1">
      <c r="A146" s="18">
        <v>135</v>
      </c>
      <c r="B146" s="24" t="s">
        <v>82</v>
      </c>
      <c r="C146" s="25">
        <v>805</v>
      </c>
      <c r="D146" s="26" t="s">
        <v>297</v>
      </c>
      <c r="E146" s="42">
        <v>210082060</v>
      </c>
      <c r="F146" s="26" t="s">
        <v>83</v>
      </c>
      <c r="G146" s="80">
        <v>46794</v>
      </c>
      <c r="H146" s="80">
        <v>0</v>
      </c>
      <c r="I146" s="80">
        <v>0</v>
      </c>
    </row>
    <row r="147" spans="1:9" ht="138.75" customHeight="1">
      <c r="A147" s="18">
        <v>136</v>
      </c>
      <c r="B147" s="127" t="s">
        <v>484</v>
      </c>
      <c r="C147" s="25">
        <v>805</v>
      </c>
      <c r="D147" s="26" t="s">
        <v>286</v>
      </c>
      <c r="E147" s="42">
        <v>8110082090</v>
      </c>
      <c r="F147" s="26" t="s">
        <v>318</v>
      </c>
      <c r="G147" s="80">
        <f aca="true" t="shared" si="23" ref="G147:I148">G148</f>
        <v>26404</v>
      </c>
      <c r="H147" s="80">
        <f t="shared" si="23"/>
        <v>26404</v>
      </c>
      <c r="I147" s="80">
        <f t="shared" si="23"/>
        <v>26404</v>
      </c>
    </row>
    <row r="148" spans="1:9" ht="13.5" customHeight="1">
      <c r="A148" s="18">
        <v>137</v>
      </c>
      <c r="B148" s="105" t="s">
        <v>323</v>
      </c>
      <c r="C148" s="25">
        <v>805</v>
      </c>
      <c r="D148" s="26" t="s">
        <v>286</v>
      </c>
      <c r="E148" s="42">
        <v>8110082090</v>
      </c>
      <c r="F148" s="26" t="s">
        <v>95</v>
      </c>
      <c r="G148" s="80">
        <f t="shared" si="23"/>
        <v>26404</v>
      </c>
      <c r="H148" s="80">
        <f t="shared" si="23"/>
        <v>26404</v>
      </c>
      <c r="I148" s="80">
        <f t="shared" si="23"/>
        <v>26404</v>
      </c>
    </row>
    <row r="149" spans="1:9" ht="12.75" customHeight="1">
      <c r="A149" s="18">
        <v>138</v>
      </c>
      <c r="B149" s="105" t="s">
        <v>254</v>
      </c>
      <c r="C149" s="25">
        <v>805</v>
      </c>
      <c r="D149" s="26" t="s">
        <v>286</v>
      </c>
      <c r="E149" s="42">
        <v>8110082090</v>
      </c>
      <c r="F149" s="26" t="s">
        <v>94</v>
      </c>
      <c r="G149" s="80">
        <v>26404</v>
      </c>
      <c r="H149" s="80">
        <v>26404</v>
      </c>
      <c r="I149" s="80">
        <v>26404</v>
      </c>
    </row>
    <row r="150" spans="1:9" ht="15" customHeight="1">
      <c r="A150" s="18">
        <v>139</v>
      </c>
      <c r="B150" s="17" t="s">
        <v>30</v>
      </c>
      <c r="C150" s="18"/>
      <c r="D150" s="22"/>
      <c r="E150" s="18"/>
      <c r="F150" s="22"/>
      <c r="G150" s="92">
        <v>0</v>
      </c>
      <c r="H150" s="92">
        <v>227950</v>
      </c>
      <c r="I150" s="92">
        <v>437905</v>
      </c>
    </row>
    <row r="151" spans="1:9" ht="13.5">
      <c r="A151" s="163"/>
      <c r="B151" s="163"/>
      <c r="C151" s="18"/>
      <c r="D151" s="23"/>
      <c r="E151" s="18"/>
      <c r="F151" s="18"/>
      <c r="G151" s="80">
        <f>G12</f>
        <v>11766550</v>
      </c>
      <c r="H151" s="80">
        <f>H12</f>
        <v>9341850</v>
      </c>
      <c r="I151" s="80">
        <f>I12</f>
        <v>9196011</v>
      </c>
    </row>
    <row r="153" spans="7:9" ht="13.5">
      <c r="G153" s="108"/>
      <c r="H153" s="108"/>
      <c r="I153" s="108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51:B151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32">
      <selection activeCell="B177" sqref="B177"/>
    </sheetView>
  </sheetViews>
  <sheetFormatPr defaultColWidth="9.00390625" defaultRowHeight="12.75"/>
  <cols>
    <col min="1" max="1" width="4.375" style="91" customWidth="1"/>
    <col min="2" max="2" width="34.125" style="91" customWidth="1"/>
    <col min="3" max="3" width="12.75390625" style="91" bestFit="1" customWidth="1"/>
    <col min="4" max="5" width="5.625" style="91" customWidth="1"/>
    <col min="6" max="6" width="12.75390625" style="91" customWidth="1"/>
    <col min="7" max="7" width="12.00390625" style="91" customWidth="1"/>
    <col min="8" max="8" width="11.625" style="91" customWidth="1"/>
  </cols>
  <sheetData>
    <row r="1" spans="1:8" ht="12.75">
      <c r="A1" s="180" t="s">
        <v>174</v>
      </c>
      <c r="B1" s="180"/>
      <c r="C1" s="180"/>
      <c r="D1" s="180"/>
      <c r="E1" s="180"/>
      <c r="F1" s="180"/>
      <c r="G1" s="180"/>
      <c r="H1" s="180"/>
    </row>
    <row r="2" spans="1:8" ht="13.5">
      <c r="A2" s="195" t="s">
        <v>136</v>
      </c>
      <c r="B2" s="195"/>
      <c r="C2" s="195"/>
      <c r="D2" s="195"/>
      <c r="E2" s="195"/>
      <c r="F2" s="195"/>
      <c r="G2" s="195"/>
      <c r="H2" s="195"/>
    </row>
    <row r="3" spans="1:8" ht="13.5">
      <c r="A3" s="195" t="s">
        <v>475</v>
      </c>
      <c r="B3" s="195"/>
      <c r="C3" s="195"/>
      <c r="D3" s="195"/>
      <c r="E3" s="195"/>
      <c r="F3" s="195"/>
      <c r="G3" s="195"/>
      <c r="H3" s="195"/>
    </row>
    <row r="4" ht="13.5">
      <c r="A4" s="87"/>
    </row>
    <row r="5" spans="1:8" ht="33" customHeight="1">
      <c r="A5" s="197" t="s">
        <v>407</v>
      </c>
      <c r="B5" s="197"/>
      <c r="C5" s="197"/>
      <c r="D5" s="197"/>
      <c r="E5" s="197"/>
      <c r="F5" s="197"/>
      <c r="G5" s="197"/>
      <c r="H5" s="197"/>
    </row>
    <row r="6" spans="1:8" ht="28.5" customHeight="1">
      <c r="A6" s="197"/>
      <c r="B6" s="197"/>
      <c r="C6" s="197"/>
      <c r="D6" s="197"/>
      <c r="E6" s="197"/>
      <c r="F6" s="197"/>
      <c r="G6" s="197"/>
      <c r="H6" s="197"/>
    </row>
    <row r="7" spans="1:8" ht="15.75" customHeight="1">
      <c r="A7" s="196" t="s">
        <v>56</v>
      </c>
      <c r="B7" s="196"/>
      <c r="C7" s="196"/>
      <c r="D7" s="196"/>
      <c r="E7" s="196"/>
      <c r="F7" s="196"/>
      <c r="G7" s="196"/>
      <c r="H7" s="196"/>
    </row>
    <row r="8" spans="1:8" ht="12.75" customHeight="1">
      <c r="A8" s="194" t="s">
        <v>217</v>
      </c>
      <c r="B8" s="178" t="s">
        <v>17</v>
      </c>
      <c r="C8" s="194" t="s">
        <v>18</v>
      </c>
      <c r="D8" s="194" t="s">
        <v>19</v>
      </c>
      <c r="E8" s="193" t="s">
        <v>256</v>
      </c>
      <c r="F8" s="178" t="s">
        <v>408</v>
      </c>
      <c r="G8" s="178" t="s">
        <v>386</v>
      </c>
      <c r="H8" s="178" t="s">
        <v>403</v>
      </c>
    </row>
    <row r="9" spans="1:8" ht="12.75" customHeight="1">
      <c r="A9" s="194"/>
      <c r="B9" s="178"/>
      <c r="C9" s="194"/>
      <c r="D9" s="194"/>
      <c r="E9" s="193"/>
      <c r="F9" s="192"/>
      <c r="G9" s="192"/>
      <c r="H9" s="192"/>
    </row>
    <row r="10" spans="1:8" ht="33" customHeight="1">
      <c r="A10" s="194"/>
      <c r="B10" s="178"/>
      <c r="C10" s="194"/>
      <c r="D10" s="194"/>
      <c r="E10" s="193"/>
      <c r="F10" s="192"/>
      <c r="G10" s="192"/>
      <c r="H10" s="192"/>
    </row>
    <row r="11" spans="1:8" ht="13.5">
      <c r="A11" s="117"/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</row>
    <row r="12" spans="1:8" ht="66.75" customHeight="1">
      <c r="A12" s="117">
        <v>1</v>
      </c>
      <c r="B12" s="119" t="s">
        <v>196</v>
      </c>
      <c r="C12" s="83">
        <v>100000000</v>
      </c>
      <c r="D12" s="117"/>
      <c r="E12" s="82"/>
      <c r="F12" s="81">
        <f>F13+F43+F77+F89</f>
        <v>5076460</v>
      </c>
      <c r="G12" s="81">
        <f>G13+G43+G77+G89</f>
        <v>2390583</v>
      </c>
      <c r="H12" s="81">
        <f>H13+H43+H77+H89</f>
        <v>2128694</v>
      </c>
    </row>
    <row r="13" spans="1:8" ht="30" customHeight="1">
      <c r="A13" s="117">
        <v>2</v>
      </c>
      <c r="B13" s="119" t="s">
        <v>181</v>
      </c>
      <c r="C13" s="83">
        <v>110000000</v>
      </c>
      <c r="D13" s="117"/>
      <c r="E13" s="82"/>
      <c r="F13" s="81">
        <f>F14</f>
        <v>1324247</v>
      </c>
      <c r="G13" s="81">
        <f>G14</f>
        <v>1327740</v>
      </c>
      <c r="H13" s="81">
        <f>H14</f>
        <v>1340660</v>
      </c>
    </row>
    <row r="14" spans="1:8" ht="102" customHeight="1">
      <c r="A14" s="117">
        <v>3</v>
      </c>
      <c r="B14" s="119" t="s">
        <v>206</v>
      </c>
      <c r="C14" s="83"/>
      <c r="D14" s="117"/>
      <c r="E14" s="82"/>
      <c r="F14" s="81">
        <f>F15+F19+F23+F28+F33+F38</f>
        <v>1324247</v>
      </c>
      <c r="G14" s="81">
        <f>G15+G19+G23+G28+G33</f>
        <v>1327740</v>
      </c>
      <c r="H14" s="81">
        <f>H15+H19+H23+H28+H33</f>
        <v>1340660</v>
      </c>
    </row>
    <row r="15" spans="1:8" ht="78.75" customHeight="1">
      <c r="A15" s="117">
        <v>4</v>
      </c>
      <c r="B15" s="119" t="s">
        <v>41</v>
      </c>
      <c r="C15" s="83">
        <v>110081010</v>
      </c>
      <c r="D15" s="117">
        <v>100</v>
      </c>
      <c r="E15" s="82"/>
      <c r="F15" s="81">
        <f aca="true" t="shared" si="0" ref="F15:H17">F16</f>
        <v>559609</v>
      </c>
      <c r="G15" s="81">
        <f t="shared" si="0"/>
        <v>559609</v>
      </c>
      <c r="H15" s="81">
        <f t="shared" si="0"/>
        <v>559609</v>
      </c>
    </row>
    <row r="16" spans="1:8" ht="27" customHeight="1">
      <c r="A16" s="117">
        <v>5</v>
      </c>
      <c r="B16" s="119" t="s">
        <v>63</v>
      </c>
      <c r="C16" s="83">
        <v>110081010</v>
      </c>
      <c r="D16" s="117">
        <v>120</v>
      </c>
      <c r="E16" s="82"/>
      <c r="F16" s="81">
        <f t="shared" si="0"/>
        <v>559609</v>
      </c>
      <c r="G16" s="81">
        <f t="shared" si="0"/>
        <v>559609</v>
      </c>
      <c r="H16" s="81">
        <f t="shared" si="0"/>
        <v>559609</v>
      </c>
    </row>
    <row r="17" spans="1:8" ht="16.5" customHeight="1">
      <c r="A17" s="117">
        <v>6</v>
      </c>
      <c r="B17" s="119" t="s">
        <v>257</v>
      </c>
      <c r="C17" s="83">
        <v>110081010</v>
      </c>
      <c r="D17" s="117">
        <v>120</v>
      </c>
      <c r="E17" s="82" t="s">
        <v>8</v>
      </c>
      <c r="F17" s="81">
        <f t="shared" si="0"/>
        <v>559609</v>
      </c>
      <c r="G17" s="81">
        <f t="shared" si="0"/>
        <v>559609</v>
      </c>
      <c r="H17" s="81">
        <f t="shared" si="0"/>
        <v>559609</v>
      </c>
    </row>
    <row r="18" spans="1:8" ht="19.5" customHeight="1">
      <c r="A18" s="117">
        <v>7</v>
      </c>
      <c r="B18" s="119" t="s">
        <v>266</v>
      </c>
      <c r="C18" s="83">
        <v>110081010</v>
      </c>
      <c r="D18" s="117">
        <v>120</v>
      </c>
      <c r="E18" s="82" t="s">
        <v>265</v>
      </c>
      <c r="F18" s="81">
        <f>'прил 6 ведом'!G44</f>
        <v>559609</v>
      </c>
      <c r="G18" s="81">
        <f>'прил 6 ведом'!H44</f>
        <v>559609</v>
      </c>
      <c r="H18" s="81">
        <f>'прил 6 ведом'!I44</f>
        <v>559609</v>
      </c>
    </row>
    <row r="19" spans="1:8" ht="28.5" customHeight="1">
      <c r="A19" s="117">
        <v>8</v>
      </c>
      <c r="B19" s="119" t="s">
        <v>80</v>
      </c>
      <c r="C19" s="83">
        <v>110081010</v>
      </c>
      <c r="D19" s="117">
        <v>200</v>
      </c>
      <c r="E19" s="82"/>
      <c r="F19" s="81">
        <f aca="true" t="shared" si="1" ref="F19:H21">F20</f>
        <v>456750</v>
      </c>
      <c r="G19" s="81">
        <f t="shared" si="1"/>
        <v>563383</v>
      </c>
      <c r="H19" s="81">
        <f t="shared" si="1"/>
        <v>569203</v>
      </c>
    </row>
    <row r="20" spans="1:10" ht="45" customHeight="1">
      <c r="A20" s="117">
        <v>9</v>
      </c>
      <c r="B20" s="119" t="s">
        <v>82</v>
      </c>
      <c r="C20" s="83">
        <v>110081010</v>
      </c>
      <c r="D20" s="117">
        <v>240</v>
      </c>
      <c r="E20" s="82"/>
      <c r="F20" s="81">
        <f t="shared" si="1"/>
        <v>456750</v>
      </c>
      <c r="G20" s="81">
        <f t="shared" si="1"/>
        <v>563383</v>
      </c>
      <c r="H20" s="81">
        <f t="shared" si="1"/>
        <v>569203</v>
      </c>
      <c r="I20" s="11"/>
      <c r="J20" s="14"/>
    </row>
    <row r="21" spans="1:10" ht="17.25" customHeight="1">
      <c r="A21" s="117">
        <v>10</v>
      </c>
      <c r="B21" s="119" t="s">
        <v>4</v>
      </c>
      <c r="C21" s="83">
        <v>110081010</v>
      </c>
      <c r="D21" s="117">
        <v>240</v>
      </c>
      <c r="E21" s="82" t="s">
        <v>11</v>
      </c>
      <c r="F21" s="81">
        <f t="shared" si="1"/>
        <v>456750</v>
      </c>
      <c r="G21" s="81">
        <f t="shared" si="1"/>
        <v>563383</v>
      </c>
      <c r="H21" s="81">
        <f t="shared" si="1"/>
        <v>569203</v>
      </c>
      <c r="J21" s="14"/>
    </row>
    <row r="22" spans="1:10" ht="15" customHeight="1">
      <c r="A22" s="117">
        <v>11</v>
      </c>
      <c r="B22" s="119" t="s">
        <v>5</v>
      </c>
      <c r="C22" s="83">
        <v>110081010</v>
      </c>
      <c r="D22" s="117">
        <v>240</v>
      </c>
      <c r="E22" s="82" t="s">
        <v>12</v>
      </c>
      <c r="F22" s="81">
        <f>'прил 6 ведом'!G107</f>
        <v>456750</v>
      </c>
      <c r="G22" s="81">
        <f>'прил 6 ведом'!H107</f>
        <v>563383</v>
      </c>
      <c r="H22" s="81">
        <f>'прил 6 ведом'!I107</f>
        <v>569203</v>
      </c>
      <c r="J22" s="14"/>
    </row>
    <row r="23" spans="1:10" ht="116.25" customHeight="1">
      <c r="A23" s="117">
        <v>12</v>
      </c>
      <c r="B23" s="119" t="s">
        <v>485</v>
      </c>
      <c r="C23" s="83">
        <v>110081040</v>
      </c>
      <c r="D23" s="117"/>
      <c r="E23" s="82"/>
      <c r="F23" s="81">
        <f aca="true" t="shared" si="2" ref="F23:H26">F24</f>
        <v>44240</v>
      </c>
      <c r="G23" s="81">
        <f t="shared" si="2"/>
        <v>32500</v>
      </c>
      <c r="H23" s="81">
        <f t="shared" si="2"/>
        <v>33800</v>
      </c>
      <c r="J23" s="14"/>
    </row>
    <row r="24" spans="1:10" ht="30" customHeight="1">
      <c r="A24" s="117">
        <v>13</v>
      </c>
      <c r="B24" s="119" t="s">
        <v>80</v>
      </c>
      <c r="C24" s="83">
        <v>110081040</v>
      </c>
      <c r="D24" s="117">
        <v>200</v>
      </c>
      <c r="E24" s="82"/>
      <c r="F24" s="81">
        <f t="shared" si="2"/>
        <v>44240</v>
      </c>
      <c r="G24" s="81">
        <f t="shared" si="2"/>
        <v>32500</v>
      </c>
      <c r="H24" s="81">
        <f t="shared" si="2"/>
        <v>33800</v>
      </c>
      <c r="J24" s="14"/>
    </row>
    <row r="25" spans="1:10" ht="42.75" customHeight="1">
      <c r="A25" s="117">
        <v>14</v>
      </c>
      <c r="B25" s="119" t="s">
        <v>82</v>
      </c>
      <c r="C25" s="83">
        <v>110081040</v>
      </c>
      <c r="D25" s="117">
        <v>240</v>
      </c>
      <c r="E25" s="82"/>
      <c r="F25" s="81">
        <f t="shared" si="2"/>
        <v>44240</v>
      </c>
      <c r="G25" s="81">
        <f t="shared" si="2"/>
        <v>32500</v>
      </c>
      <c r="H25" s="81">
        <f t="shared" si="2"/>
        <v>33800</v>
      </c>
      <c r="J25" s="14"/>
    </row>
    <row r="26" spans="1:10" ht="17.25" customHeight="1">
      <c r="A26" s="117">
        <v>15</v>
      </c>
      <c r="B26" s="119" t="s">
        <v>4</v>
      </c>
      <c r="C26" s="83">
        <v>110081040</v>
      </c>
      <c r="D26" s="117">
        <v>240</v>
      </c>
      <c r="E26" s="82" t="s">
        <v>11</v>
      </c>
      <c r="F26" s="81">
        <f t="shared" si="2"/>
        <v>44240</v>
      </c>
      <c r="G26" s="81">
        <f t="shared" si="2"/>
        <v>32500</v>
      </c>
      <c r="H26" s="81">
        <f t="shared" si="2"/>
        <v>33800</v>
      </c>
      <c r="J26" s="14"/>
    </row>
    <row r="27" spans="1:10" ht="16.5" customHeight="1">
      <c r="A27" s="117">
        <v>16</v>
      </c>
      <c r="B27" s="119" t="s">
        <v>5</v>
      </c>
      <c r="C27" s="83">
        <v>110081040</v>
      </c>
      <c r="D27" s="117">
        <v>240</v>
      </c>
      <c r="E27" s="82" t="s">
        <v>12</v>
      </c>
      <c r="F27" s="81">
        <f>'прил 6 ведом'!G108</f>
        <v>44240</v>
      </c>
      <c r="G27" s="81">
        <f>'прил 6 ведом'!H108</f>
        <v>32500</v>
      </c>
      <c r="H27" s="81">
        <f>'прил 6 ведом'!I108</f>
        <v>33800</v>
      </c>
      <c r="J27" s="14"/>
    </row>
    <row r="28" spans="1:10" ht="129" customHeight="1">
      <c r="A28" s="117">
        <v>17</v>
      </c>
      <c r="B28" s="119" t="s">
        <v>207</v>
      </c>
      <c r="C28" s="83">
        <v>110081050</v>
      </c>
      <c r="D28" s="117"/>
      <c r="E28" s="82"/>
      <c r="F28" s="81">
        <f aca="true" t="shared" si="3" ref="F28:H31">F29</f>
        <v>140000</v>
      </c>
      <c r="G28" s="81">
        <f t="shared" si="3"/>
        <v>145600</v>
      </c>
      <c r="H28" s="81">
        <f t="shared" si="3"/>
        <v>151400</v>
      </c>
      <c r="J28" s="14"/>
    </row>
    <row r="29" spans="1:10" ht="27.75" customHeight="1">
      <c r="A29" s="117">
        <v>18</v>
      </c>
      <c r="B29" s="119" t="s">
        <v>80</v>
      </c>
      <c r="C29" s="83">
        <v>110081050</v>
      </c>
      <c r="D29" s="117">
        <v>200</v>
      </c>
      <c r="E29" s="82"/>
      <c r="F29" s="81">
        <f t="shared" si="3"/>
        <v>140000</v>
      </c>
      <c r="G29" s="81">
        <f t="shared" si="3"/>
        <v>145600</v>
      </c>
      <c r="H29" s="81">
        <f t="shared" si="3"/>
        <v>151400</v>
      </c>
      <c r="J29" s="14"/>
    </row>
    <row r="30" spans="1:10" ht="46.5" customHeight="1">
      <c r="A30" s="117">
        <v>19</v>
      </c>
      <c r="B30" s="119" t="s">
        <v>82</v>
      </c>
      <c r="C30" s="83">
        <v>110081050</v>
      </c>
      <c r="D30" s="117">
        <v>240</v>
      </c>
      <c r="E30" s="82"/>
      <c r="F30" s="81">
        <f t="shared" si="3"/>
        <v>140000</v>
      </c>
      <c r="G30" s="81">
        <f t="shared" si="3"/>
        <v>145600</v>
      </c>
      <c r="H30" s="81">
        <f t="shared" si="3"/>
        <v>151400</v>
      </c>
      <c r="J30" s="14"/>
    </row>
    <row r="31" spans="1:10" ht="18" customHeight="1">
      <c r="A31" s="117">
        <v>20</v>
      </c>
      <c r="B31" s="119" t="s">
        <v>4</v>
      </c>
      <c r="C31" s="83">
        <v>110081050</v>
      </c>
      <c r="D31" s="117">
        <v>240</v>
      </c>
      <c r="E31" s="82" t="s">
        <v>11</v>
      </c>
      <c r="F31" s="81">
        <f t="shared" si="3"/>
        <v>140000</v>
      </c>
      <c r="G31" s="81">
        <f t="shared" si="3"/>
        <v>145600</v>
      </c>
      <c r="H31" s="81">
        <f t="shared" si="3"/>
        <v>151400</v>
      </c>
      <c r="J31" s="14"/>
    </row>
    <row r="32" spans="1:10" ht="15.75" customHeight="1">
      <c r="A32" s="117">
        <v>21</v>
      </c>
      <c r="B32" s="119" t="s">
        <v>5</v>
      </c>
      <c r="C32" s="83">
        <v>110081050</v>
      </c>
      <c r="D32" s="117">
        <v>240</v>
      </c>
      <c r="E32" s="82" t="s">
        <v>12</v>
      </c>
      <c r="F32" s="81">
        <f>'прил 6 ведом'!G111</f>
        <v>140000</v>
      </c>
      <c r="G32" s="81">
        <f>'прил 6 ведом'!H111</f>
        <v>145600</v>
      </c>
      <c r="H32" s="81">
        <f>'прил 6 ведом'!I111</f>
        <v>151400</v>
      </c>
      <c r="J32" s="14"/>
    </row>
    <row r="33" spans="1:10" ht="116.25" customHeight="1">
      <c r="A33" s="117">
        <v>22</v>
      </c>
      <c r="B33" s="119" t="s">
        <v>208</v>
      </c>
      <c r="C33" s="83">
        <v>110081060</v>
      </c>
      <c r="D33" s="117"/>
      <c r="E33" s="82"/>
      <c r="F33" s="81">
        <f aca="true" t="shared" si="4" ref="F33:H36">F34</f>
        <v>26648</v>
      </c>
      <c r="G33" s="81">
        <f t="shared" si="4"/>
        <v>26648</v>
      </c>
      <c r="H33" s="81">
        <f t="shared" si="4"/>
        <v>26648</v>
      </c>
      <c r="J33" s="14"/>
    </row>
    <row r="34" spans="1:10" ht="88.5" customHeight="1">
      <c r="A34" s="117">
        <v>23</v>
      </c>
      <c r="B34" s="119" t="s">
        <v>41</v>
      </c>
      <c r="C34" s="83">
        <v>110081060</v>
      </c>
      <c r="D34" s="117">
        <v>100</v>
      </c>
      <c r="E34" s="82"/>
      <c r="F34" s="81">
        <f t="shared" si="4"/>
        <v>26648</v>
      </c>
      <c r="G34" s="81">
        <f t="shared" si="4"/>
        <v>26648</v>
      </c>
      <c r="H34" s="81">
        <f t="shared" si="4"/>
        <v>26648</v>
      </c>
      <c r="J34" s="14"/>
    </row>
    <row r="35" spans="1:10" ht="15.75" customHeight="1">
      <c r="A35" s="117">
        <v>24</v>
      </c>
      <c r="B35" s="119" t="s">
        <v>63</v>
      </c>
      <c r="C35" s="83">
        <v>110081060</v>
      </c>
      <c r="D35" s="117">
        <v>120</v>
      </c>
      <c r="E35" s="82"/>
      <c r="F35" s="81">
        <f t="shared" si="4"/>
        <v>26648</v>
      </c>
      <c r="G35" s="81">
        <f t="shared" si="4"/>
        <v>26648</v>
      </c>
      <c r="H35" s="81">
        <f t="shared" si="4"/>
        <v>26648</v>
      </c>
      <c r="J35" s="14"/>
    </row>
    <row r="36" spans="1:10" ht="15.75" customHeight="1">
      <c r="A36" s="117">
        <v>25</v>
      </c>
      <c r="B36" s="119" t="s">
        <v>257</v>
      </c>
      <c r="C36" s="83">
        <v>110081060</v>
      </c>
      <c r="D36" s="117">
        <v>120</v>
      </c>
      <c r="E36" s="82" t="s">
        <v>8</v>
      </c>
      <c r="F36" s="81">
        <f t="shared" si="4"/>
        <v>26648</v>
      </c>
      <c r="G36" s="81">
        <f t="shared" si="4"/>
        <v>26648</v>
      </c>
      <c r="H36" s="81">
        <f t="shared" si="4"/>
        <v>26648</v>
      </c>
      <c r="J36" s="14"/>
    </row>
    <row r="37" spans="1:10" ht="15.75" customHeight="1">
      <c r="A37" s="117">
        <v>26</v>
      </c>
      <c r="B37" s="119" t="s">
        <v>266</v>
      </c>
      <c r="C37" s="83">
        <v>110081060</v>
      </c>
      <c r="D37" s="117">
        <v>120</v>
      </c>
      <c r="E37" s="82" t="s">
        <v>265</v>
      </c>
      <c r="F37" s="81">
        <f>'прил 6 ведом'!G45</f>
        <v>26648</v>
      </c>
      <c r="G37" s="81">
        <f>'прил 6 ведом'!H45</f>
        <v>26648</v>
      </c>
      <c r="H37" s="81">
        <f>'прил 6 ведом'!I45</f>
        <v>26648</v>
      </c>
      <c r="J37" s="14"/>
    </row>
    <row r="38" spans="1:10" ht="89.25" customHeight="1">
      <c r="A38" s="117">
        <v>27</v>
      </c>
      <c r="B38" s="119" t="s">
        <v>412</v>
      </c>
      <c r="C38" s="83" t="str">
        <f>C39</f>
        <v>01100L2990</v>
      </c>
      <c r="D38" s="117"/>
      <c r="E38" s="82"/>
      <c r="F38" s="81">
        <f>F39</f>
        <v>97000</v>
      </c>
      <c r="G38" s="81">
        <v>0</v>
      </c>
      <c r="H38" s="81">
        <v>0</v>
      </c>
      <c r="J38" s="14"/>
    </row>
    <row r="39" spans="1:10" ht="42.75" customHeight="1">
      <c r="A39" s="117">
        <v>28</v>
      </c>
      <c r="B39" s="119" t="str">
        <f>B29</f>
        <v>Закупки товаров, работ и услуг для государственных (муниципальных) нужд</v>
      </c>
      <c r="C39" s="83" t="str">
        <f>C40</f>
        <v>01100L2990</v>
      </c>
      <c r="D39" s="117">
        <v>200</v>
      </c>
      <c r="E39" s="82"/>
      <c r="F39" s="81">
        <f>F40</f>
        <v>97000</v>
      </c>
      <c r="G39" s="81">
        <v>0</v>
      </c>
      <c r="H39" s="81">
        <v>0</v>
      </c>
      <c r="J39" s="14"/>
    </row>
    <row r="40" spans="1:10" ht="44.25" customHeight="1">
      <c r="A40" s="117">
        <v>29</v>
      </c>
      <c r="B40" s="119" t="str">
        <f>B30</f>
        <v>Иные закупки товаров, работ и услуг для обеспечения государственных (муниципальных) нужд</v>
      </c>
      <c r="C40" s="83" t="str">
        <f>C41</f>
        <v>01100L2990</v>
      </c>
      <c r="D40" s="117">
        <v>200</v>
      </c>
      <c r="E40" s="82"/>
      <c r="F40" s="81">
        <f>F41</f>
        <v>97000</v>
      </c>
      <c r="G40" s="81">
        <v>0</v>
      </c>
      <c r="H40" s="81">
        <v>0</v>
      </c>
      <c r="J40" s="14"/>
    </row>
    <row r="41" spans="1:10" ht="18.75" customHeight="1">
      <c r="A41" s="117">
        <v>30</v>
      </c>
      <c r="B41" s="119" t="str">
        <f>B31</f>
        <v>Жилищно-коммунальное хозяйство</v>
      </c>
      <c r="C41" s="83" t="str">
        <f>C42</f>
        <v>01100L2990</v>
      </c>
      <c r="D41" s="117">
        <v>200</v>
      </c>
      <c r="E41" s="82" t="s">
        <v>12</v>
      </c>
      <c r="F41" s="81">
        <f>F42</f>
        <v>97000</v>
      </c>
      <c r="G41" s="81">
        <v>0</v>
      </c>
      <c r="H41" s="81">
        <v>0</v>
      </c>
      <c r="J41" s="14"/>
    </row>
    <row r="42" spans="1:10" ht="18.75" customHeight="1">
      <c r="A42" s="117">
        <v>31</v>
      </c>
      <c r="B42" s="119" t="str">
        <f>B32</f>
        <v>Благоустройство</v>
      </c>
      <c r="C42" s="83" t="s">
        <v>410</v>
      </c>
      <c r="D42" s="117">
        <v>240</v>
      </c>
      <c r="E42" s="82" t="s">
        <v>12</v>
      </c>
      <c r="F42" s="81">
        <v>97000</v>
      </c>
      <c r="G42" s="81">
        <v>0</v>
      </c>
      <c r="H42" s="81">
        <v>0</v>
      </c>
      <c r="J42" s="14"/>
    </row>
    <row r="43" spans="1:10" ht="39" customHeight="1">
      <c r="A43" s="117">
        <v>32</v>
      </c>
      <c r="B43" s="119" t="s">
        <v>182</v>
      </c>
      <c r="C43" s="83">
        <v>120000000</v>
      </c>
      <c r="D43" s="117"/>
      <c r="E43" s="82"/>
      <c r="F43" s="81">
        <f>F67+F72+F49+F52+F55+F58+F61+F64</f>
        <v>3522806</v>
      </c>
      <c r="G43" s="81">
        <f>G67+G72+G49+G52+G55+G58+G61+G64</f>
        <v>851356</v>
      </c>
      <c r="H43" s="81">
        <f>H67+H72+H49+H52+H55+H58+H61+H64</f>
        <v>574384</v>
      </c>
      <c r="J43" s="14"/>
    </row>
    <row r="44" spans="1:10" ht="156.75" customHeight="1" hidden="1">
      <c r="A44" s="117">
        <v>33</v>
      </c>
      <c r="B44" s="125" t="s">
        <v>324</v>
      </c>
      <c r="C44" s="83">
        <v>120073930</v>
      </c>
      <c r="D44" s="117"/>
      <c r="E44" s="82"/>
      <c r="F44" s="81">
        <f aca="true" t="shared" si="5" ref="F44:H47">F45</f>
        <v>0</v>
      </c>
      <c r="G44" s="81">
        <f t="shared" si="5"/>
        <v>0</v>
      </c>
      <c r="H44" s="81">
        <f t="shared" si="5"/>
        <v>0</v>
      </c>
      <c r="J44" s="14"/>
    </row>
    <row r="45" spans="1:10" ht="39" customHeight="1" hidden="1">
      <c r="A45" s="117">
        <v>34</v>
      </c>
      <c r="B45" s="126" t="s">
        <v>325</v>
      </c>
      <c r="C45" s="83">
        <v>120073930</v>
      </c>
      <c r="D45" s="117"/>
      <c r="E45" s="82"/>
      <c r="F45" s="81">
        <f t="shared" si="5"/>
        <v>0</v>
      </c>
      <c r="G45" s="81">
        <f t="shared" si="5"/>
        <v>0</v>
      </c>
      <c r="H45" s="81">
        <f t="shared" si="5"/>
        <v>0</v>
      </c>
      <c r="J45" s="14"/>
    </row>
    <row r="46" spans="1:10" ht="39" customHeight="1" hidden="1">
      <c r="A46" s="117">
        <v>35</v>
      </c>
      <c r="B46" s="126" t="s">
        <v>326</v>
      </c>
      <c r="C46" s="83">
        <v>120073930</v>
      </c>
      <c r="D46" s="117"/>
      <c r="E46" s="82"/>
      <c r="F46" s="81">
        <f t="shared" si="5"/>
        <v>0</v>
      </c>
      <c r="G46" s="81">
        <f t="shared" si="5"/>
        <v>0</v>
      </c>
      <c r="H46" s="81">
        <f t="shared" si="5"/>
        <v>0</v>
      </c>
      <c r="J46" s="14"/>
    </row>
    <row r="47" spans="1:10" ht="20.25" customHeight="1" hidden="1">
      <c r="A47" s="117">
        <v>36</v>
      </c>
      <c r="B47" s="119" t="s">
        <v>87</v>
      </c>
      <c r="C47" s="83">
        <v>120073930</v>
      </c>
      <c r="D47" s="117">
        <v>240</v>
      </c>
      <c r="E47" s="82" t="s">
        <v>89</v>
      </c>
      <c r="F47" s="81">
        <f t="shared" si="5"/>
        <v>0</v>
      </c>
      <c r="G47" s="81">
        <f t="shared" si="5"/>
        <v>0</v>
      </c>
      <c r="H47" s="81">
        <f t="shared" si="5"/>
        <v>0</v>
      </c>
      <c r="J47" s="14"/>
    </row>
    <row r="48" spans="1:10" ht="18" customHeight="1" hidden="1">
      <c r="A48" s="117">
        <v>37</v>
      </c>
      <c r="B48" s="119" t="s">
        <v>72</v>
      </c>
      <c r="C48" s="83">
        <v>120073930</v>
      </c>
      <c r="D48" s="117">
        <v>240</v>
      </c>
      <c r="E48" s="82" t="s">
        <v>90</v>
      </c>
      <c r="F48" s="81">
        <v>0</v>
      </c>
      <c r="G48" s="81">
        <v>0</v>
      </c>
      <c r="H48" s="81">
        <v>0</v>
      </c>
      <c r="J48" s="14"/>
    </row>
    <row r="49" spans="1:10" ht="201" customHeight="1">
      <c r="A49" s="117">
        <v>38</v>
      </c>
      <c r="B49" s="119" t="str">
        <f>'прил 6 ведом'!B77</f>
        <v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49" s="42" t="s">
        <v>427</v>
      </c>
      <c r="D49" s="117"/>
      <c r="E49" s="82" t="s">
        <v>90</v>
      </c>
      <c r="F49" s="80">
        <v>225595</v>
      </c>
      <c r="G49" s="80">
        <v>234621</v>
      </c>
      <c r="H49" s="80">
        <v>244008</v>
      </c>
      <c r="J49" s="14"/>
    </row>
    <row r="50" spans="1:10" ht="35.25" customHeight="1">
      <c r="A50" s="117">
        <v>39</v>
      </c>
      <c r="B50" s="119" t="str">
        <f>B68</f>
        <v>Закупки товаров, работ и услуг для государственных (муниципальных) нужд</v>
      </c>
      <c r="C50" s="42" t="s">
        <v>427</v>
      </c>
      <c r="D50" s="117">
        <v>200</v>
      </c>
      <c r="E50" s="82" t="s">
        <v>90</v>
      </c>
      <c r="F50" s="80">
        <v>225595</v>
      </c>
      <c r="G50" s="80">
        <v>234621</v>
      </c>
      <c r="H50" s="80">
        <v>244008</v>
      </c>
      <c r="J50" s="14"/>
    </row>
    <row r="51" spans="1:10" ht="48.75" customHeight="1">
      <c r="A51" s="117">
        <v>40</v>
      </c>
      <c r="B51" s="119" t="str">
        <f>B69</f>
        <v>Иные закупки товаров, работ и услуг для обеспечения государственных (муниципальных) нужд</v>
      </c>
      <c r="C51" s="42" t="s">
        <v>427</v>
      </c>
      <c r="D51" s="117">
        <v>240</v>
      </c>
      <c r="E51" s="82" t="s">
        <v>90</v>
      </c>
      <c r="F51" s="80">
        <v>225595</v>
      </c>
      <c r="G51" s="80">
        <v>234621</v>
      </c>
      <c r="H51" s="80">
        <v>244008</v>
      </c>
      <c r="J51" s="14"/>
    </row>
    <row r="52" spans="1:10" ht="193.5" customHeight="1">
      <c r="A52" s="117">
        <v>41</v>
      </c>
      <c r="B52" s="119" t="str">
        <f>'прил 6 ведом'!B80</f>
        <v>Софинансирование 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52" s="42" t="s">
        <v>427</v>
      </c>
      <c r="D52" s="117"/>
      <c r="E52" s="82" t="s">
        <v>90</v>
      </c>
      <c r="F52" s="80">
        <v>2256</v>
      </c>
      <c r="G52" s="80">
        <v>2347</v>
      </c>
      <c r="H52" s="80">
        <v>2441</v>
      </c>
      <c r="J52" s="14"/>
    </row>
    <row r="53" spans="1:10" ht="36.75" customHeight="1">
      <c r="A53" s="117">
        <v>42</v>
      </c>
      <c r="B53" s="119" t="str">
        <f>B50</f>
        <v>Закупки товаров, работ и услуг для государственных (муниципальных) нужд</v>
      </c>
      <c r="C53" s="42" t="s">
        <v>427</v>
      </c>
      <c r="D53" s="117">
        <v>200</v>
      </c>
      <c r="E53" s="82" t="s">
        <v>90</v>
      </c>
      <c r="F53" s="80">
        <v>2256</v>
      </c>
      <c r="G53" s="80">
        <v>2347</v>
      </c>
      <c r="H53" s="80">
        <v>2441</v>
      </c>
      <c r="J53" s="14"/>
    </row>
    <row r="54" spans="1:10" ht="49.5" customHeight="1">
      <c r="A54" s="117">
        <v>43</v>
      </c>
      <c r="B54" s="119" t="str">
        <f>B51</f>
        <v>Иные закупки товаров, работ и услуг для обеспечения государственных (муниципальных) нужд</v>
      </c>
      <c r="C54" s="42" t="s">
        <v>427</v>
      </c>
      <c r="D54" s="117">
        <v>240</v>
      </c>
      <c r="E54" s="82" t="s">
        <v>90</v>
      </c>
      <c r="F54" s="80">
        <v>2256</v>
      </c>
      <c r="G54" s="80">
        <v>2347</v>
      </c>
      <c r="H54" s="80">
        <v>2441</v>
      </c>
      <c r="J54" s="14"/>
    </row>
    <row r="55" spans="1:10" ht="144.75" customHeight="1">
      <c r="A55" s="117">
        <v>44</v>
      </c>
      <c r="B55" s="127" t="s">
        <v>430</v>
      </c>
      <c r="C55" s="42" t="s">
        <v>431</v>
      </c>
      <c r="D55" s="117"/>
      <c r="E55" s="82" t="s">
        <v>90</v>
      </c>
      <c r="F55" s="80">
        <f>F56</f>
        <v>2496994</v>
      </c>
      <c r="G55" s="80">
        <v>0</v>
      </c>
      <c r="H55" s="80">
        <v>80</v>
      </c>
      <c r="J55" s="14"/>
    </row>
    <row r="56" spans="1:10" ht="33.75" customHeight="1">
      <c r="A56" s="117">
        <v>45</v>
      </c>
      <c r="B56" s="119" t="str">
        <f>B53</f>
        <v>Закупки товаров, работ и услуг для государственных (муниципальных) нужд</v>
      </c>
      <c r="C56" s="42" t="s">
        <v>431</v>
      </c>
      <c r="D56" s="117">
        <v>200</v>
      </c>
      <c r="E56" s="82" t="s">
        <v>90</v>
      </c>
      <c r="F56" s="80">
        <f>F57</f>
        <v>2496994</v>
      </c>
      <c r="G56" s="80">
        <v>0</v>
      </c>
      <c r="H56" s="80">
        <v>80</v>
      </c>
      <c r="J56" s="14"/>
    </row>
    <row r="57" spans="1:10" ht="51.75" customHeight="1">
      <c r="A57" s="117">
        <v>46</v>
      </c>
      <c r="B57" s="119" t="str">
        <f>B54</f>
        <v>Иные закупки товаров, работ и услуг для обеспечения государственных (муниципальных) нужд</v>
      </c>
      <c r="C57" s="42" t="s">
        <v>431</v>
      </c>
      <c r="D57" s="117">
        <v>240</v>
      </c>
      <c r="E57" s="82" t="s">
        <v>90</v>
      </c>
      <c r="F57" s="80">
        <v>2496994</v>
      </c>
      <c r="G57" s="80">
        <v>0</v>
      </c>
      <c r="H57" s="80">
        <v>80</v>
      </c>
      <c r="J57" s="14"/>
    </row>
    <row r="58" spans="1:10" ht="135.75" customHeight="1">
      <c r="A58" s="117">
        <v>47</v>
      </c>
      <c r="B58" s="119" t="str">
        <f>'прил 6 ведом'!B86</f>
        <v>Софинансирование расходов поселений на капитальный ремонт и ремонт автомобильных дорог общего пользования местного значения за счет средств  поселения 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v>
      </c>
      <c r="C58" s="42" t="s">
        <v>431</v>
      </c>
      <c r="D58" s="117"/>
      <c r="E58" s="82" t="s">
        <v>90</v>
      </c>
      <c r="F58" s="80">
        <v>25000</v>
      </c>
      <c r="G58" s="80">
        <v>0</v>
      </c>
      <c r="H58" s="80">
        <v>0</v>
      </c>
      <c r="J58" s="14"/>
    </row>
    <row r="59" spans="1:10" ht="39.75" customHeight="1">
      <c r="A59" s="117">
        <v>48</v>
      </c>
      <c r="B59" s="119" t="str">
        <f>B56</f>
        <v>Закупки товаров, работ и услуг для государственных (муниципальных) нужд</v>
      </c>
      <c r="C59" s="42" t="s">
        <v>431</v>
      </c>
      <c r="D59" s="117">
        <v>200</v>
      </c>
      <c r="E59" s="82" t="s">
        <v>90</v>
      </c>
      <c r="F59" s="80">
        <v>25000</v>
      </c>
      <c r="G59" s="80">
        <v>0</v>
      </c>
      <c r="H59" s="80">
        <v>0</v>
      </c>
      <c r="J59" s="14"/>
    </row>
    <row r="60" spans="1:10" ht="59.25" customHeight="1">
      <c r="A60" s="117">
        <v>49</v>
      </c>
      <c r="B60" s="119" t="str">
        <f>B57</f>
        <v>Иные закупки товаров, работ и услуг для обеспечения государственных (муниципальных) нужд</v>
      </c>
      <c r="C60" s="42" t="s">
        <v>431</v>
      </c>
      <c r="D60" s="117">
        <v>240</v>
      </c>
      <c r="E60" s="82" t="s">
        <v>90</v>
      </c>
      <c r="F60" s="80">
        <v>25000</v>
      </c>
      <c r="G60" s="80">
        <v>0</v>
      </c>
      <c r="H60" s="80">
        <v>0</v>
      </c>
      <c r="J60" s="14"/>
    </row>
    <row r="61" spans="1:10" ht="150" customHeight="1">
      <c r="A61" s="117">
        <v>50</v>
      </c>
      <c r="B61" s="119" t="str">
        <f>'прил 6 ведом'!B89</f>
        <v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61" s="42">
        <v>120074920</v>
      </c>
      <c r="D61" s="117"/>
      <c r="E61" s="82" t="s">
        <v>90</v>
      </c>
      <c r="F61" s="80">
        <v>0</v>
      </c>
      <c r="G61" s="80">
        <v>157260</v>
      </c>
      <c r="H61" s="80">
        <v>109509</v>
      </c>
      <c r="J61" s="14"/>
    </row>
    <row r="62" spans="1:10" ht="33.75" customHeight="1">
      <c r="A62" s="117">
        <v>51</v>
      </c>
      <c r="B62" s="119" t="str">
        <f>B59</f>
        <v>Закупки товаров, работ и услуг для государственных (муниципальных) нужд</v>
      </c>
      <c r="C62" s="42">
        <v>120074920</v>
      </c>
      <c r="D62" s="117">
        <v>200</v>
      </c>
      <c r="E62" s="82" t="s">
        <v>90</v>
      </c>
      <c r="F62" s="80">
        <v>0</v>
      </c>
      <c r="G62" s="80">
        <v>157260</v>
      </c>
      <c r="H62" s="80">
        <v>109509</v>
      </c>
      <c r="J62" s="14"/>
    </row>
    <row r="63" spans="1:10" ht="47.25" customHeight="1">
      <c r="A63" s="117">
        <v>52</v>
      </c>
      <c r="B63" s="119" t="str">
        <f>B60</f>
        <v>Иные закупки товаров, работ и услуг для обеспечения государственных (муниципальных) нужд</v>
      </c>
      <c r="C63" s="42">
        <v>120074920</v>
      </c>
      <c r="D63" s="117">
        <v>240</v>
      </c>
      <c r="E63" s="82" t="s">
        <v>90</v>
      </c>
      <c r="F63" s="80">
        <v>0</v>
      </c>
      <c r="G63" s="80">
        <v>157260</v>
      </c>
      <c r="H63" s="80">
        <v>109509</v>
      </c>
      <c r="J63" s="14"/>
    </row>
    <row r="64" spans="1:10" ht="155.25" customHeight="1">
      <c r="A64" s="117">
        <v>53</v>
      </c>
      <c r="B64" s="119" t="str">
        <f>'прил 6 ведом'!B92</f>
        <v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64" s="42">
        <v>120074920</v>
      </c>
      <c r="D64" s="117"/>
      <c r="E64" s="82"/>
      <c r="F64" s="80">
        <v>0</v>
      </c>
      <c r="G64" s="80">
        <v>1573</v>
      </c>
      <c r="H64" s="80">
        <v>1096</v>
      </c>
      <c r="J64" s="14"/>
    </row>
    <row r="65" spans="1:10" ht="47.25" customHeight="1">
      <c r="A65" s="117">
        <v>54</v>
      </c>
      <c r="B65" s="119" t="str">
        <f>B62</f>
        <v>Закупки товаров, работ и услуг для государственных (муниципальных) нужд</v>
      </c>
      <c r="C65" s="42">
        <v>120074920</v>
      </c>
      <c r="D65" s="117">
        <v>200</v>
      </c>
      <c r="E65" s="82" t="s">
        <v>90</v>
      </c>
      <c r="F65" s="80">
        <v>0</v>
      </c>
      <c r="G65" s="80">
        <v>1573</v>
      </c>
      <c r="H65" s="80">
        <v>1096</v>
      </c>
      <c r="J65" s="14"/>
    </row>
    <row r="66" spans="1:10" ht="47.25" customHeight="1">
      <c r="A66" s="117">
        <v>55</v>
      </c>
      <c r="B66" s="119" t="str">
        <f>B63</f>
        <v>Иные закупки товаров, работ и услуг для обеспечения государственных (муниципальных) нужд</v>
      </c>
      <c r="C66" s="42">
        <v>120074920</v>
      </c>
      <c r="D66" s="117">
        <v>240</v>
      </c>
      <c r="E66" s="82" t="s">
        <v>90</v>
      </c>
      <c r="F66" s="80">
        <v>0</v>
      </c>
      <c r="G66" s="80">
        <v>1573</v>
      </c>
      <c r="H66" s="80">
        <v>1096</v>
      </c>
      <c r="J66" s="14"/>
    </row>
    <row r="67" spans="1:10" ht="154.5" customHeight="1">
      <c r="A67" s="117">
        <v>56</v>
      </c>
      <c r="B67" s="119" t="s">
        <v>183</v>
      </c>
      <c r="C67" s="83">
        <v>120081090</v>
      </c>
      <c r="D67" s="117"/>
      <c r="E67" s="82" t="s">
        <v>90</v>
      </c>
      <c r="F67" s="81">
        <f aca="true" t="shared" si="6" ref="F67:H70">F68</f>
        <v>153100</v>
      </c>
      <c r="G67" s="81">
        <f t="shared" si="6"/>
        <v>158400</v>
      </c>
      <c r="H67" s="81">
        <f t="shared" si="6"/>
        <v>164500</v>
      </c>
      <c r="J67" s="14"/>
    </row>
    <row r="68" spans="1:10" ht="33" customHeight="1">
      <c r="A68" s="117">
        <v>57</v>
      </c>
      <c r="B68" s="119" t="s">
        <v>80</v>
      </c>
      <c r="C68" s="83">
        <v>120081090</v>
      </c>
      <c r="D68" s="117">
        <v>200</v>
      </c>
      <c r="E68" s="82" t="s">
        <v>90</v>
      </c>
      <c r="F68" s="81">
        <f t="shared" si="6"/>
        <v>153100</v>
      </c>
      <c r="G68" s="81">
        <f t="shared" si="6"/>
        <v>158400</v>
      </c>
      <c r="H68" s="81">
        <f t="shared" si="6"/>
        <v>164500</v>
      </c>
      <c r="J68" s="14"/>
    </row>
    <row r="69" spans="1:10" ht="41.25" customHeight="1">
      <c r="A69" s="117">
        <v>58</v>
      </c>
      <c r="B69" s="119" t="s">
        <v>82</v>
      </c>
      <c r="C69" s="83">
        <v>120081090</v>
      </c>
      <c r="D69" s="117">
        <v>240</v>
      </c>
      <c r="E69" s="82" t="s">
        <v>90</v>
      </c>
      <c r="F69" s="81">
        <f t="shared" si="6"/>
        <v>153100</v>
      </c>
      <c r="G69" s="81">
        <f t="shared" si="6"/>
        <v>158400</v>
      </c>
      <c r="H69" s="81">
        <f t="shared" si="6"/>
        <v>164500</v>
      </c>
      <c r="J69" s="14"/>
    </row>
    <row r="70" spans="1:10" ht="15.75" customHeight="1">
      <c r="A70" s="117">
        <v>59</v>
      </c>
      <c r="B70" s="119" t="s">
        <v>87</v>
      </c>
      <c r="C70" s="83">
        <v>120081090</v>
      </c>
      <c r="D70" s="117">
        <v>240</v>
      </c>
      <c r="E70" s="82" t="s">
        <v>89</v>
      </c>
      <c r="F70" s="81">
        <f t="shared" si="6"/>
        <v>153100</v>
      </c>
      <c r="G70" s="81">
        <f t="shared" si="6"/>
        <v>158400</v>
      </c>
      <c r="H70" s="81">
        <f t="shared" si="6"/>
        <v>164500</v>
      </c>
      <c r="J70" s="14"/>
    </row>
    <row r="71" spans="1:10" ht="15.75" customHeight="1">
      <c r="A71" s="117">
        <v>60</v>
      </c>
      <c r="B71" s="119" t="s">
        <v>72</v>
      </c>
      <c r="C71" s="83">
        <v>120081090</v>
      </c>
      <c r="D71" s="117">
        <v>240</v>
      </c>
      <c r="E71" s="82" t="s">
        <v>90</v>
      </c>
      <c r="F71" s="81">
        <f>'прил 6 ведом'!G97</f>
        <v>153100</v>
      </c>
      <c r="G71" s="81">
        <f>'прил 6 ведом'!H97</f>
        <v>158400</v>
      </c>
      <c r="H71" s="81">
        <f>'прил 6 ведом'!I97</f>
        <v>164500</v>
      </c>
      <c r="J71" s="14"/>
    </row>
    <row r="72" spans="1:10" ht="132.75" customHeight="1">
      <c r="A72" s="117">
        <v>61</v>
      </c>
      <c r="B72" s="88" t="s">
        <v>128</v>
      </c>
      <c r="C72" s="83">
        <v>120082120</v>
      </c>
      <c r="D72" s="117"/>
      <c r="E72" s="82"/>
      <c r="F72" s="81">
        <f aca="true" t="shared" si="7" ref="F72:H73">F73</f>
        <v>619861</v>
      </c>
      <c r="G72" s="81">
        <f t="shared" si="7"/>
        <v>297155</v>
      </c>
      <c r="H72" s="81">
        <f t="shared" si="7"/>
        <v>52750</v>
      </c>
      <c r="J72" s="14"/>
    </row>
    <row r="73" spans="1:10" ht="28.5" customHeight="1">
      <c r="A73" s="117">
        <v>62</v>
      </c>
      <c r="B73" s="119" t="s">
        <v>80</v>
      </c>
      <c r="C73" s="83">
        <v>120082120</v>
      </c>
      <c r="D73" s="117">
        <v>200</v>
      </c>
      <c r="E73" s="82"/>
      <c r="F73" s="81">
        <f t="shared" si="7"/>
        <v>619861</v>
      </c>
      <c r="G73" s="81">
        <f t="shared" si="7"/>
        <v>297155</v>
      </c>
      <c r="H73" s="81">
        <f t="shared" si="7"/>
        <v>52750</v>
      </c>
      <c r="J73" s="14"/>
    </row>
    <row r="74" spans="1:10" ht="41.25" customHeight="1">
      <c r="A74" s="117">
        <v>63</v>
      </c>
      <c r="B74" s="119" t="s">
        <v>82</v>
      </c>
      <c r="C74" s="83">
        <v>120082120</v>
      </c>
      <c r="D74" s="117">
        <v>240</v>
      </c>
      <c r="E74" s="82"/>
      <c r="F74" s="81">
        <f>'прил 6 ведом'!G100</f>
        <v>619861</v>
      </c>
      <c r="G74" s="81">
        <f>'прил 6 ведом'!H100</f>
        <v>297155</v>
      </c>
      <c r="H74" s="81">
        <f>'прил 6 ведом'!I100</f>
        <v>52750</v>
      </c>
      <c r="J74" s="14"/>
    </row>
    <row r="75" spans="1:10" ht="17.25" customHeight="1">
      <c r="A75" s="117">
        <v>64</v>
      </c>
      <c r="B75" s="119" t="str">
        <f>B70</f>
        <v>Национальная экономика</v>
      </c>
      <c r="C75" s="83">
        <f>C74</f>
        <v>120082120</v>
      </c>
      <c r="D75" s="117"/>
      <c r="E75" s="82"/>
      <c r="F75" s="81">
        <f aca="true" t="shared" si="8" ref="F75:H76">F74</f>
        <v>619861</v>
      </c>
      <c r="G75" s="81">
        <f t="shared" si="8"/>
        <v>297155</v>
      </c>
      <c r="H75" s="81">
        <f t="shared" si="8"/>
        <v>52750</v>
      </c>
      <c r="J75" s="14"/>
    </row>
    <row r="76" spans="1:10" ht="22.5" customHeight="1">
      <c r="A76" s="117">
        <v>65</v>
      </c>
      <c r="B76" s="119" t="str">
        <f>B71</f>
        <v>Дорожное хозяйство (дорожные фонды)</v>
      </c>
      <c r="C76" s="83">
        <f>C74</f>
        <v>120082120</v>
      </c>
      <c r="D76" s="117"/>
      <c r="E76" s="82"/>
      <c r="F76" s="81">
        <f t="shared" si="8"/>
        <v>619861</v>
      </c>
      <c r="G76" s="81">
        <f t="shared" si="8"/>
        <v>297155</v>
      </c>
      <c r="H76" s="81">
        <f t="shared" si="8"/>
        <v>52750</v>
      </c>
      <c r="J76" s="14"/>
    </row>
    <row r="77" spans="1:10" ht="40.5" customHeight="1">
      <c r="A77" s="117">
        <v>66</v>
      </c>
      <c r="B77" s="119" t="s">
        <v>42</v>
      </c>
      <c r="C77" s="83">
        <v>130000000</v>
      </c>
      <c r="D77" s="82"/>
      <c r="E77" s="82"/>
      <c r="F77" s="81">
        <f>F78+F83</f>
        <v>182776</v>
      </c>
      <c r="G77" s="81">
        <f>G78+G83</f>
        <v>164856</v>
      </c>
      <c r="H77" s="81">
        <f>H78+H83</f>
        <v>167019</v>
      </c>
      <c r="J77" s="14"/>
    </row>
    <row r="78" spans="1:10" ht="126.75" customHeight="1">
      <c r="A78" s="117">
        <v>67</v>
      </c>
      <c r="B78" s="119" t="s">
        <v>189</v>
      </c>
      <c r="C78" s="83">
        <v>130082020</v>
      </c>
      <c r="D78" s="82"/>
      <c r="E78" s="82"/>
      <c r="F78" s="81">
        <f aca="true" t="shared" si="9" ref="F78:H86">F79</f>
        <v>72000</v>
      </c>
      <c r="G78" s="81">
        <f t="shared" si="9"/>
        <v>54080</v>
      </c>
      <c r="H78" s="81">
        <f t="shared" si="9"/>
        <v>56243</v>
      </c>
      <c r="J78" s="14"/>
    </row>
    <row r="79" spans="1:10" ht="30" customHeight="1">
      <c r="A79" s="117">
        <v>68</v>
      </c>
      <c r="B79" s="119" t="s">
        <v>80</v>
      </c>
      <c r="C79" s="83">
        <v>130082020</v>
      </c>
      <c r="D79" s="82" t="s">
        <v>81</v>
      </c>
      <c r="E79" s="82"/>
      <c r="F79" s="81">
        <f t="shared" si="9"/>
        <v>72000</v>
      </c>
      <c r="G79" s="81">
        <f t="shared" si="9"/>
        <v>54080</v>
      </c>
      <c r="H79" s="81">
        <f t="shared" si="9"/>
        <v>56243</v>
      </c>
      <c r="J79" s="14"/>
    </row>
    <row r="80" spans="1:10" ht="42.75" customHeight="1">
      <c r="A80" s="117">
        <v>69</v>
      </c>
      <c r="B80" s="119" t="s">
        <v>82</v>
      </c>
      <c r="C80" s="83">
        <v>130082020</v>
      </c>
      <c r="D80" s="82" t="s">
        <v>83</v>
      </c>
      <c r="E80" s="82"/>
      <c r="F80" s="81">
        <f t="shared" si="9"/>
        <v>72000</v>
      </c>
      <c r="G80" s="81">
        <f t="shared" si="9"/>
        <v>54080</v>
      </c>
      <c r="H80" s="81">
        <f t="shared" si="9"/>
        <v>56243</v>
      </c>
      <c r="J80" s="14"/>
    </row>
    <row r="81" spans="1:10" ht="16.5" customHeight="1">
      <c r="A81" s="117">
        <v>70</v>
      </c>
      <c r="B81" s="119" t="s">
        <v>271</v>
      </c>
      <c r="C81" s="83">
        <v>130082020</v>
      </c>
      <c r="D81" s="117">
        <v>240</v>
      </c>
      <c r="E81" s="82" t="s">
        <v>2</v>
      </c>
      <c r="F81" s="81">
        <f t="shared" si="9"/>
        <v>72000</v>
      </c>
      <c r="G81" s="81">
        <f t="shared" si="9"/>
        <v>54080</v>
      </c>
      <c r="H81" s="81">
        <f t="shared" si="9"/>
        <v>56243</v>
      </c>
      <c r="J81" s="14"/>
    </row>
    <row r="82" spans="1:10" ht="39" customHeight="1">
      <c r="A82" s="117">
        <v>71</v>
      </c>
      <c r="B82" s="119" t="s">
        <v>1</v>
      </c>
      <c r="C82" s="83">
        <v>130082020</v>
      </c>
      <c r="D82" s="117">
        <v>240</v>
      </c>
      <c r="E82" s="82" t="s">
        <v>3</v>
      </c>
      <c r="F82" s="81">
        <f>'прил 6 ведом'!G67</f>
        <v>72000</v>
      </c>
      <c r="G82" s="81">
        <f>'прил 6 ведом'!H67</f>
        <v>54080</v>
      </c>
      <c r="H82" s="81">
        <f>'прил 6 ведом'!I67</f>
        <v>56243</v>
      </c>
      <c r="J82" s="14"/>
    </row>
    <row r="83" spans="1:10" ht="126.75" customHeight="1">
      <c r="A83" s="117">
        <v>72</v>
      </c>
      <c r="B83" s="119" t="s">
        <v>189</v>
      </c>
      <c r="C83" s="83" t="str">
        <f>C84</f>
        <v>1300S4120</v>
      </c>
      <c r="D83" s="82"/>
      <c r="E83" s="82"/>
      <c r="F83" s="81">
        <f t="shared" si="9"/>
        <v>110776</v>
      </c>
      <c r="G83" s="81">
        <f t="shared" si="9"/>
        <v>110776</v>
      </c>
      <c r="H83" s="81">
        <f t="shared" si="9"/>
        <v>110776</v>
      </c>
      <c r="J83" s="14"/>
    </row>
    <row r="84" spans="1:10" ht="30" customHeight="1">
      <c r="A84" s="117">
        <v>73</v>
      </c>
      <c r="B84" s="119" t="s">
        <v>80</v>
      </c>
      <c r="C84" s="83" t="str">
        <f>C85</f>
        <v>1300S4120</v>
      </c>
      <c r="D84" s="82" t="s">
        <v>81</v>
      </c>
      <c r="E84" s="82"/>
      <c r="F84" s="81">
        <f t="shared" si="9"/>
        <v>110776</v>
      </c>
      <c r="G84" s="81">
        <f t="shared" si="9"/>
        <v>110776</v>
      </c>
      <c r="H84" s="81">
        <f t="shared" si="9"/>
        <v>110776</v>
      </c>
      <c r="J84" s="14"/>
    </row>
    <row r="85" spans="1:10" ht="42.75" customHeight="1">
      <c r="A85" s="117">
        <v>74</v>
      </c>
      <c r="B85" s="119" t="s">
        <v>82</v>
      </c>
      <c r="C85" s="83" t="str">
        <f>C86</f>
        <v>1300S4120</v>
      </c>
      <c r="D85" s="82" t="s">
        <v>83</v>
      </c>
      <c r="E85" s="82"/>
      <c r="F85" s="81">
        <f t="shared" si="9"/>
        <v>110776</v>
      </c>
      <c r="G85" s="81">
        <f t="shared" si="9"/>
        <v>110776</v>
      </c>
      <c r="H85" s="81">
        <f t="shared" si="9"/>
        <v>110776</v>
      </c>
      <c r="J85" s="14"/>
    </row>
    <row r="86" spans="1:10" ht="41.25" customHeight="1">
      <c r="A86" s="117">
        <v>75</v>
      </c>
      <c r="B86" s="119" t="s">
        <v>271</v>
      </c>
      <c r="C86" s="83" t="str">
        <f>C87</f>
        <v>1300S4120</v>
      </c>
      <c r="D86" s="117">
        <v>240</v>
      </c>
      <c r="E86" s="82" t="s">
        <v>2</v>
      </c>
      <c r="F86" s="81">
        <f t="shared" si="9"/>
        <v>110776</v>
      </c>
      <c r="G86" s="81">
        <f t="shared" si="9"/>
        <v>110776</v>
      </c>
      <c r="H86" s="81">
        <f t="shared" si="9"/>
        <v>110776</v>
      </c>
      <c r="J86" s="14"/>
    </row>
    <row r="87" spans="1:10" ht="55.5" customHeight="1">
      <c r="A87" s="117">
        <v>76</v>
      </c>
      <c r="B87" s="119" t="str">
        <f>'прил 6 ведом'!B58</f>
        <v>Защита населения и территории от чрезвычайных ситуаций природного и техногенного характера, пожарная безопасность</v>
      </c>
      <c r="C87" s="83" t="s">
        <v>411</v>
      </c>
      <c r="D87" s="117">
        <v>240</v>
      </c>
      <c r="E87" s="82" t="s">
        <v>382</v>
      </c>
      <c r="F87" s="81">
        <v>110776</v>
      </c>
      <c r="G87" s="81">
        <v>110776</v>
      </c>
      <c r="H87" s="81">
        <v>110776</v>
      </c>
      <c r="J87" s="14"/>
    </row>
    <row r="88" spans="1:10" ht="81" customHeight="1">
      <c r="A88" s="117">
        <v>77</v>
      </c>
      <c r="B88" s="24" t="s">
        <v>204</v>
      </c>
      <c r="C88" s="83">
        <f>C89</f>
        <v>1400000000</v>
      </c>
      <c r="D88" s="117"/>
      <c r="E88" s="82"/>
      <c r="F88" s="81">
        <f>F89</f>
        <v>46631</v>
      </c>
      <c r="G88" s="81">
        <f>G89</f>
        <v>46631</v>
      </c>
      <c r="H88" s="81">
        <f>H89</f>
        <v>46631</v>
      </c>
      <c r="J88" s="14"/>
    </row>
    <row r="89" spans="1:8" ht="28.5" customHeight="1">
      <c r="A89" s="117">
        <v>78</v>
      </c>
      <c r="B89" s="119" t="s">
        <v>209</v>
      </c>
      <c r="C89" s="83">
        <v>1400000000</v>
      </c>
      <c r="D89" s="117"/>
      <c r="E89" s="82"/>
      <c r="F89" s="81">
        <f>F90+F95</f>
        <v>46631</v>
      </c>
      <c r="G89" s="81">
        <f>G90+G95</f>
        <v>46631</v>
      </c>
      <c r="H89" s="81">
        <f>H90+H95</f>
        <v>46631</v>
      </c>
    </row>
    <row r="90" spans="1:8" ht="123" customHeight="1">
      <c r="A90" s="117">
        <v>79</v>
      </c>
      <c r="B90" s="119" t="s">
        <v>210</v>
      </c>
      <c r="C90" s="83" t="str">
        <f>C91</f>
        <v>1400S5550</v>
      </c>
      <c r="D90" s="117"/>
      <c r="E90" s="82"/>
      <c r="F90" s="81">
        <f>F91</f>
        <v>41635</v>
      </c>
      <c r="G90" s="81">
        <f aca="true" t="shared" si="10" ref="G90:H93">G91</f>
        <v>41635</v>
      </c>
      <c r="H90" s="81">
        <f t="shared" si="10"/>
        <v>41635</v>
      </c>
    </row>
    <row r="91" spans="1:8" ht="28.5" customHeight="1">
      <c r="A91" s="117">
        <v>80</v>
      </c>
      <c r="B91" s="119" t="s">
        <v>80</v>
      </c>
      <c r="C91" s="83" t="str">
        <f>C92</f>
        <v>1400S5550</v>
      </c>
      <c r="D91" s="117">
        <v>200</v>
      </c>
      <c r="E91" s="82"/>
      <c r="F91" s="81">
        <f>F92</f>
        <v>41635</v>
      </c>
      <c r="G91" s="81">
        <f t="shared" si="10"/>
        <v>41635</v>
      </c>
      <c r="H91" s="81">
        <f t="shared" si="10"/>
        <v>41635</v>
      </c>
    </row>
    <row r="92" spans="1:8" ht="39.75" customHeight="1">
      <c r="A92" s="117">
        <v>81</v>
      </c>
      <c r="B92" s="119" t="s">
        <v>82</v>
      </c>
      <c r="C92" s="83" t="str">
        <f>C93</f>
        <v>1400S5550</v>
      </c>
      <c r="D92" s="117">
        <v>240</v>
      </c>
      <c r="E92" s="82"/>
      <c r="F92" s="81">
        <f>F93</f>
        <v>41635</v>
      </c>
      <c r="G92" s="81">
        <f t="shared" si="10"/>
        <v>41635</v>
      </c>
      <c r="H92" s="81">
        <f t="shared" si="10"/>
        <v>41635</v>
      </c>
    </row>
    <row r="93" spans="1:8" ht="15.75" customHeight="1">
      <c r="A93" s="117">
        <v>82</v>
      </c>
      <c r="B93" s="119" t="s">
        <v>200</v>
      </c>
      <c r="C93" s="83" t="str">
        <f>C94</f>
        <v>1400S5550</v>
      </c>
      <c r="D93" s="117">
        <v>240</v>
      </c>
      <c r="E93" s="82" t="s">
        <v>201</v>
      </c>
      <c r="F93" s="81">
        <f>F94</f>
        <v>41635</v>
      </c>
      <c r="G93" s="81">
        <f t="shared" si="10"/>
        <v>41635</v>
      </c>
      <c r="H93" s="81">
        <f t="shared" si="10"/>
        <v>41635</v>
      </c>
    </row>
    <row r="94" spans="1:8" ht="15.75" customHeight="1">
      <c r="A94" s="117">
        <v>83</v>
      </c>
      <c r="B94" s="119" t="s">
        <v>202</v>
      </c>
      <c r="C94" s="83" t="str">
        <f>C95</f>
        <v>1400S5550</v>
      </c>
      <c r="D94" s="117">
        <v>240</v>
      </c>
      <c r="E94" s="82" t="s">
        <v>203</v>
      </c>
      <c r="F94" s="81">
        <f>'прил 6 ведом'!G135</f>
        <v>41635</v>
      </c>
      <c r="G94" s="81">
        <f>'прил 6 ведом'!H135</f>
        <v>41635</v>
      </c>
      <c r="H94" s="81">
        <f>'прил 6 ведом'!I135</f>
        <v>41635</v>
      </c>
    </row>
    <row r="95" spans="1:8" ht="118.5" customHeight="1">
      <c r="A95" s="117">
        <v>84</v>
      </c>
      <c r="B95" s="119" t="s">
        <v>213</v>
      </c>
      <c r="C95" s="83" t="s">
        <v>127</v>
      </c>
      <c r="D95" s="117"/>
      <c r="E95" s="82"/>
      <c r="F95" s="81">
        <f>F96</f>
        <v>4996</v>
      </c>
      <c r="G95" s="81">
        <f aca="true" t="shared" si="11" ref="G95:H98">G96</f>
        <v>4996</v>
      </c>
      <c r="H95" s="81">
        <f t="shared" si="11"/>
        <v>4996</v>
      </c>
    </row>
    <row r="96" spans="1:8" ht="33.75" customHeight="1">
      <c r="A96" s="117">
        <v>85</v>
      </c>
      <c r="B96" s="119" t="s">
        <v>80</v>
      </c>
      <c r="C96" s="83" t="s">
        <v>127</v>
      </c>
      <c r="D96" s="117">
        <v>200</v>
      </c>
      <c r="E96" s="82"/>
      <c r="F96" s="81">
        <f>F97</f>
        <v>4996</v>
      </c>
      <c r="G96" s="81">
        <f t="shared" si="11"/>
        <v>4996</v>
      </c>
      <c r="H96" s="81">
        <f t="shared" si="11"/>
        <v>4996</v>
      </c>
    </row>
    <row r="97" spans="1:8" ht="42" customHeight="1">
      <c r="A97" s="117">
        <v>86</v>
      </c>
      <c r="B97" s="119" t="s">
        <v>82</v>
      </c>
      <c r="C97" s="83" t="s">
        <v>127</v>
      </c>
      <c r="D97" s="117">
        <v>240</v>
      </c>
      <c r="E97" s="82"/>
      <c r="F97" s="81">
        <f>F98</f>
        <v>4996</v>
      </c>
      <c r="G97" s="81">
        <f t="shared" si="11"/>
        <v>4996</v>
      </c>
      <c r="H97" s="81">
        <f t="shared" si="11"/>
        <v>4996</v>
      </c>
    </row>
    <row r="98" spans="1:8" ht="17.25" customHeight="1">
      <c r="A98" s="117">
        <v>87</v>
      </c>
      <c r="B98" s="119" t="s">
        <v>200</v>
      </c>
      <c r="C98" s="83" t="s">
        <v>127</v>
      </c>
      <c r="D98" s="117">
        <v>240</v>
      </c>
      <c r="E98" s="82" t="s">
        <v>201</v>
      </c>
      <c r="F98" s="81">
        <f>F99</f>
        <v>4996</v>
      </c>
      <c r="G98" s="81">
        <f t="shared" si="11"/>
        <v>4996</v>
      </c>
      <c r="H98" s="81">
        <f t="shared" si="11"/>
        <v>4996</v>
      </c>
    </row>
    <row r="99" spans="1:8" ht="13.5" customHeight="1">
      <c r="A99" s="117">
        <v>88</v>
      </c>
      <c r="B99" s="119" t="s">
        <v>202</v>
      </c>
      <c r="C99" s="83" t="s">
        <v>127</v>
      </c>
      <c r="D99" s="117">
        <v>240</v>
      </c>
      <c r="E99" s="82" t="s">
        <v>203</v>
      </c>
      <c r="F99" s="81">
        <f>'прил 6 ведом'!G136</f>
        <v>4996</v>
      </c>
      <c r="G99" s="81">
        <f>'прил 6 ведом'!H136</f>
        <v>4996</v>
      </c>
      <c r="H99" s="81">
        <f>'прил 6 ведом'!I136</f>
        <v>4996</v>
      </c>
    </row>
    <row r="100" spans="1:8" ht="72" customHeight="1">
      <c r="A100" s="117">
        <v>89</v>
      </c>
      <c r="B100" s="110" t="str">
        <f>'прил 6 ведом'!B119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00" s="83">
        <v>200000000</v>
      </c>
      <c r="D100" s="82"/>
      <c r="E100" s="82"/>
      <c r="F100" s="81">
        <f>F101+F107</f>
        <v>1788814</v>
      </c>
      <c r="G100" s="81">
        <f>G101+G107</f>
        <v>1742020</v>
      </c>
      <c r="H100" s="81">
        <f>H101+H107</f>
        <v>1742020</v>
      </c>
    </row>
    <row r="101" spans="1:8" ht="25.5" customHeight="1" hidden="1">
      <c r="A101" s="117">
        <v>90</v>
      </c>
      <c r="B101" s="119" t="s">
        <v>327</v>
      </c>
      <c r="C101" s="83">
        <v>210000000</v>
      </c>
      <c r="D101" s="82"/>
      <c r="E101" s="82"/>
      <c r="F101" s="81">
        <f aca="true" t="shared" si="12" ref="F101:H105">F102</f>
        <v>0</v>
      </c>
      <c r="G101" s="81">
        <f t="shared" si="12"/>
        <v>0</v>
      </c>
      <c r="H101" s="81">
        <f t="shared" si="12"/>
        <v>0</v>
      </c>
    </row>
    <row r="102" spans="1:8" ht="78.75" customHeight="1" hidden="1">
      <c r="A102" s="117">
        <v>91</v>
      </c>
      <c r="B102" s="119" t="s">
        <v>328</v>
      </c>
      <c r="C102" s="83">
        <v>210082060</v>
      </c>
      <c r="D102" s="82"/>
      <c r="E102" s="82"/>
      <c r="F102" s="81">
        <f t="shared" si="12"/>
        <v>0</v>
      </c>
      <c r="G102" s="81">
        <f t="shared" si="12"/>
        <v>0</v>
      </c>
      <c r="H102" s="81">
        <f t="shared" si="12"/>
        <v>0</v>
      </c>
    </row>
    <row r="103" spans="1:8" ht="45" customHeight="1" hidden="1">
      <c r="A103" s="117">
        <v>92</v>
      </c>
      <c r="B103" s="119" t="s">
        <v>100</v>
      </c>
      <c r="C103" s="83">
        <f>C102</f>
        <v>210082060</v>
      </c>
      <c r="D103" s="82" t="s">
        <v>95</v>
      </c>
      <c r="E103" s="82"/>
      <c r="F103" s="81">
        <f t="shared" si="12"/>
        <v>0</v>
      </c>
      <c r="G103" s="81">
        <f t="shared" si="12"/>
        <v>0</v>
      </c>
      <c r="H103" s="81">
        <f t="shared" si="12"/>
        <v>0</v>
      </c>
    </row>
    <row r="104" spans="1:8" ht="18.75" customHeight="1" hidden="1">
      <c r="A104" s="117">
        <v>93</v>
      </c>
      <c r="B104" s="119" t="s">
        <v>101</v>
      </c>
      <c r="C104" s="83">
        <f>C103</f>
        <v>210082060</v>
      </c>
      <c r="D104" s="82" t="s">
        <v>94</v>
      </c>
      <c r="E104" s="82"/>
      <c r="F104" s="81">
        <f t="shared" si="12"/>
        <v>0</v>
      </c>
      <c r="G104" s="81">
        <f t="shared" si="12"/>
        <v>0</v>
      </c>
      <c r="H104" s="81">
        <f t="shared" si="12"/>
        <v>0</v>
      </c>
    </row>
    <row r="105" spans="1:8" ht="16.5" customHeight="1" hidden="1">
      <c r="A105" s="117">
        <v>94</v>
      </c>
      <c r="B105" s="119" t="s">
        <v>25</v>
      </c>
      <c r="C105" s="83">
        <f>C104</f>
        <v>210082060</v>
      </c>
      <c r="D105" s="82" t="s">
        <v>94</v>
      </c>
      <c r="E105" s="82" t="s">
        <v>13</v>
      </c>
      <c r="F105" s="81">
        <f t="shared" si="12"/>
        <v>0</v>
      </c>
      <c r="G105" s="81">
        <f t="shared" si="12"/>
        <v>0</v>
      </c>
      <c r="H105" s="81">
        <f t="shared" si="12"/>
        <v>0</v>
      </c>
    </row>
    <row r="106" spans="1:8" ht="16.5" customHeight="1" hidden="1">
      <c r="A106" s="117">
        <v>95</v>
      </c>
      <c r="B106" s="119" t="s">
        <v>6</v>
      </c>
      <c r="C106" s="83">
        <f>C105</f>
        <v>210082060</v>
      </c>
      <c r="D106" s="82" t="s">
        <v>94</v>
      </c>
      <c r="E106" s="82" t="s">
        <v>14</v>
      </c>
      <c r="F106" s="81">
        <v>0</v>
      </c>
      <c r="G106" s="81">
        <v>0</v>
      </c>
      <c r="H106" s="81">
        <f>G106</f>
        <v>0</v>
      </c>
    </row>
    <row r="107" spans="1:8" ht="38.25" customHeight="1">
      <c r="A107" s="117">
        <v>96</v>
      </c>
      <c r="B107" s="110" t="str">
        <f>'прил 6 ведом'!B124</f>
        <v>Подпрограмма "Прочие мероприятия Галанинского сельсовета "</v>
      </c>
      <c r="C107" s="83">
        <v>140000000</v>
      </c>
      <c r="D107" s="82"/>
      <c r="E107" s="82"/>
      <c r="F107" s="81">
        <f>F108+F115</f>
        <v>1788814</v>
      </c>
      <c r="G107" s="81">
        <f>G108+G115</f>
        <v>1742020</v>
      </c>
      <c r="H107" s="81">
        <f>H108+H115</f>
        <v>1742020</v>
      </c>
    </row>
    <row r="108" spans="1:8" ht="108" customHeight="1">
      <c r="A108" s="117">
        <v>97</v>
      </c>
      <c r="B108" s="119" t="str">
        <f>'прил 6 ведом'!B125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108" s="83">
        <v>140082060</v>
      </c>
      <c r="D108" s="82"/>
      <c r="E108" s="82"/>
      <c r="F108" s="81">
        <f>F109</f>
        <v>1742020</v>
      </c>
      <c r="G108" s="81">
        <f>G109</f>
        <v>1742020</v>
      </c>
      <c r="H108" s="81">
        <f>H109</f>
        <v>1742020</v>
      </c>
    </row>
    <row r="109" spans="1:8" ht="40.5" customHeight="1">
      <c r="A109" s="117">
        <v>98</v>
      </c>
      <c r="B109" s="110" t="s">
        <v>323</v>
      </c>
      <c r="C109" s="83">
        <f>C108</f>
        <v>140082060</v>
      </c>
      <c r="D109" s="82" t="s">
        <v>95</v>
      </c>
      <c r="E109" s="82"/>
      <c r="F109" s="81">
        <f>F110</f>
        <v>1742020</v>
      </c>
      <c r="G109" s="81">
        <f aca="true" t="shared" si="13" ref="G109:H111">G110</f>
        <v>1742020</v>
      </c>
      <c r="H109" s="81">
        <f t="shared" si="13"/>
        <v>1742020</v>
      </c>
    </row>
    <row r="110" spans="1:8" ht="16.5" customHeight="1">
      <c r="A110" s="117">
        <v>99</v>
      </c>
      <c r="B110" s="110" t="str">
        <f>'прил 6 ведом'!B127</f>
        <v>Иные межбюджетные трансферты</v>
      </c>
      <c r="C110" s="83">
        <f>C109</f>
        <v>140082060</v>
      </c>
      <c r="D110" s="82" t="s">
        <v>94</v>
      </c>
      <c r="E110" s="82"/>
      <c r="F110" s="81">
        <f>F111</f>
        <v>1742020</v>
      </c>
      <c r="G110" s="81">
        <f t="shared" si="13"/>
        <v>1742020</v>
      </c>
      <c r="H110" s="81">
        <f t="shared" si="13"/>
        <v>1742020</v>
      </c>
    </row>
    <row r="111" spans="1:8" ht="16.5" customHeight="1">
      <c r="A111" s="117">
        <v>100</v>
      </c>
      <c r="B111" s="119" t="s">
        <v>25</v>
      </c>
      <c r="C111" s="83">
        <f>C110</f>
        <v>140082060</v>
      </c>
      <c r="D111" s="82" t="s">
        <v>94</v>
      </c>
      <c r="E111" s="82" t="s">
        <v>13</v>
      </c>
      <c r="F111" s="81">
        <f>F112</f>
        <v>1742020</v>
      </c>
      <c r="G111" s="81">
        <f t="shared" si="13"/>
        <v>1742020</v>
      </c>
      <c r="H111" s="81">
        <f t="shared" si="13"/>
        <v>1742020</v>
      </c>
    </row>
    <row r="112" spans="1:8" ht="16.5" customHeight="1">
      <c r="A112" s="117">
        <v>101</v>
      </c>
      <c r="B112" s="119" t="s">
        <v>6</v>
      </c>
      <c r="C112" s="83">
        <f>C111</f>
        <v>140082060</v>
      </c>
      <c r="D112" s="82" t="s">
        <v>94</v>
      </c>
      <c r="E112" s="82" t="s">
        <v>14</v>
      </c>
      <c r="F112" s="81">
        <f>'прил 6 ведом'!G117</f>
        <v>1742020</v>
      </c>
      <c r="G112" s="81">
        <f>'прил 6 ведом'!H117</f>
        <v>1742020</v>
      </c>
      <c r="H112" s="81">
        <f>'прил 6 ведом'!I117</f>
        <v>1742020</v>
      </c>
    </row>
    <row r="113" spans="1:8" ht="48.75" customHeight="1">
      <c r="A113" s="117">
        <v>102</v>
      </c>
      <c r="B113" s="119" t="s">
        <v>479</v>
      </c>
      <c r="C113" s="83">
        <f>C114</f>
        <v>210082060</v>
      </c>
      <c r="D113" s="82"/>
      <c r="E113" s="82"/>
      <c r="F113" s="81">
        <f aca="true" t="shared" si="14" ref="F113:H117">F114</f>
        <v>46794</v>
      </c>
      <c r="G113" s="81">
        <f t="shared" si="14"/>
        <v>0</v>
      </c>
      <c r="H113" s="81">
        <f t="shared" si="14"/>
        <v>0</v>
      </c>
    </row>
    <row r="114" spans="1:8" ht="66.75" customHeight="1">
      <c r="A114" s="117">
        <v>103</v>
      </c>
      <c r="B114" s="24" t="s">
        <v>440</v>
      </c>
      <c r="C114" s="83">
        <f>C115</f>
        <v>210082060</v>
      </c>
      <c r="D114" s="82"/>
      <c r="E114" s="82"/>
      <c r="F114" s="81">
        <f t="shared" si="14"/>
        <v>46794</v>
      </c>
      <c r="G114" s="81">
        <f t="shared" si="14"/>
        <v>0</v>
      </c>
      <c r="H114" s="81">
        <f t="shared" si="14"/>
        <v>0</v>
      </c>
    </row>
    <row r="115" spans="1:8" ht="29.25" customHeight="1">
      <c r="A115" s="117">
        <v>104</v>
      </c>
      <c r="B115" s="119" t="s">
        <v>80</v>
      </c>
      <c r="C115" s="83">
        <f>C116</f>
        <v>210082060</v>
      </c>
      <c r="D115" s="82" t="s">
        <v>95</v>
      </c>
      <c r="E115" s="82"/>
      <c r="F115" s="81">
        <f t="shared" si="14"/>
        <v>46794</v>
      </c>
      <c r="G115" s="81">
        <f t="shared" si="14"/>
        <v>0</v>
      </c>
      <c r="H115" s="81">
        <f t="shared" si="14"/>
        <v>0</v>
      </c>
    </row>
    <row r="116" spans="1:8" ht="41.25" customHeight="1">
      <c r="A116" s="117">
        <v>105</v>
      </c>
      <c r="B116" s="119" t="s">
        <v>82</v>
      </c>
      <c r="C116" s="83">
        <f>C117</f>
        <v>210082060</v>
      </c>
      <c r="D116" s="82" t="s">
        <v>94</v>
      </c>
      <c r="E116" s="82"/>
      <c r="F116" s="81">
        <f t="shared" si="14"/>
        <v>46794</v>
      </c>
      <c r="G116" s="81">
        <f t="shared" si="14"/>
        <v>0</v>
      </c>
      <c r="H116" s="81">
        <f t="shared" si="14"/>
        <v>0</v>
      </c>
    </row>
    <row r="117" spans="1:8" ht="16.5" customHeight="1">
      <c r="A117" s="117">
        <v>106</v>
      </c>
      <c r="B117" s="119" t="s">
        <v>91</v>
      </c>
      <c r="C117" s="83">
        <f>C118</f>
        <v>210082060</v>
      </c>
      <c r="D117" s="82" t="s">
        <v>94</v>
      </c>
      <c r="E117" s="82" t="s">
        <v>296</v>
      </c>
      <c r="F117" s="81">
        <f t="shared" si="14"/>
        <v>46794</v>
      </c>
      <c r="G117" s="81">
        <f t="shared" si="14"/>
        <v>0</v>
      </c>
      <c r="H117" s="81">
        <f t="shared" si="14"/>
        <v>0</v>
      </c>
    </row>
    <row r="118" spans="1:8" ht="16.5" customHeight="1">
      <c r="A118" s="117">
        <v>107</v>
      </c>
      <c r="B118" s="119" t="s">
        <v>92</v>
      </c>
      <c r="C118" s="83">
        <v>210082060</v>
      </c>
      <c r="D118" s="82" t="s">
        <v>94</v>
      </c>
      <c r="E118" s="82" t="s">
        <v>297</v>
      </c>
      <c r="F118" s="81">
        <f>'прил 6 ведом'!G146</f>
        <v>46794</v>
      </c>
      <c r="G118" s="81">
        <f>'прил 6 ведом'!H146</f>
        <v>0</v>
      </c>
      <c r="H118" s="81">
        <f>'прил 6 ведом'!I146</f>
        <v>0</v>
      </c>
    </row>
    <row r="119" spans="1:8" ht="28.5" customHeight="1">
      <c r="A119" s="117">
        <v>108</v>
      </c>
      <c r="B119" s="119" t="s">
        <v>64</v>
      </c>
      <c r="C119" s="83">
        <v>8100000000</v>
      </c>
      <c r="D119" s="117"/>
      <c r="E119" s="82"/>
      <c r="F119" s="81">
        <f>F120</f>
        <v>3886682</v>
      </c>
      <c r="G119" s="81">
        <f>G120</f>
        <v>3966803</v>
      </c>
      <c r="H119" s="81">
        <f>H120</f>
        <v>3872798</v>
      </c>
    </row>
    <row r="120" spans="1:8" ht="30.75" customHeight="1">
      <c r="A120" s="117">
        <v>109</v>
      </c>
      <c r="B120" s="119" t="s">
        <v>68</v>
      </c>
      <c r="C120" s="83">
        <v>8110000000</v>
      </c>
      <c r="D120" s="117"/>
      <c r="E120" s="82"/>
      <c r="F120" s="81">
        <f>F135+F140+F121+F130</f>
        <v>3886682</v>
      </c>
      <c r="G120" s="81">
        <f>G135+G140+G121+G130</f>
        <v>3966803</v>
      </c>
      <c r="H120" s="81">
        <f>H135+H140+H121+H130</f>
        <v>3872798</v>
      </c>
    </row>
    <row r="121" spans="1:8" ht="90" customHeight="1">
      <c r="A121" s="117">
        <v>110</v>
      </c>
      <c r="B121" s="119" t="s">
        <v>37</v>
      </c>
      <c r="C121" s="83">
        <v>8110051180</v>
      </c>
      <c r="D121" s="82"/>
      <c r="E121" s="82"/>
      <c r="F121" s="81">
        <f>F122+F126</f>
        <v>104467</v>
      </c>
      <c r="G121" s="81">
        <f>G122+G126</f>
        <v>107475</v>
      </c>
      <c r="H121" s="81">
        <f>H122+H126</f>
        <v>0</v>
      </c>
    </row>
    <row r="122" spans="1:8" ht="30.75" customHeight="1">
      <c r="A122" s="117">
        <v>111</v>
      </c>
      <c r="B122" s="119" t="s">
        <v>482</v>
      </c>
      <c r="C122" s="83">
        <v>8110051180</v>
      </c>
      <c r="D122" s="82" t="s">
        <v>161</v>
      </c>
      <c r="E122" s="82"/>
      <c r="F122" s="81">
        <f aca="true" t="shared" si="15" ref="F122:H124">F123</f>
        <v>104467</v>
      </c>
      <c r="G122" s="81">
        <f t="shared" si="15"/>
        <v>107475</v>
      </c>
      <c r="H122" s="81">
        <f t="shared" si="15"/>
        <v>0</v>
      </c>
    </row>
    <row r="123" spans="1:8" ht="30.75" customHeight="1">
      <c r="A123" s="117">
        <v>112</v>
      </c>
      <c r="B123" s="119" t="s">
        <v>63</v>
      </c>
      <c r="C123" s="83">
        <v>8110051180</v>
      </c>
      <c r="D123" s="82" t="s">
        <v>79</v>
      </c>
      <c r="E123" s="82"/>
      <c r="F123" s="81">
        <f t="shared" si="15"/>
        <v>104467</v>
      </c>
      <c r="G123" s="81">
        <f t="shared" si="15"/>
        <v>107475</v>
      </c>
      <c r="H123" s="81">
        <f t="shared" si="15"/>
        <v>0</v>
      </c>
    </row>
    <row r="124" spans="1:8" ht="18" customHeight="1">
      <c r="A124" s="117">
        <v>113</v>
      </c>
      <c r="B124" s="119" t="s">
        <v>267</v>
      </c>
      <c r="C124" s="83">
        <v>8110051180</v>
      </c>
      <c r="D124" s="82" t="s">
        <v>79</v>
      </c>
      <c r="E124" s="82" t="s">
        <v>269</v>
      </c>
      <c r="F124" s="81">
        <f t="shared" si="15"/>
        <v>104467</v>
      </c>
      <c r="G124" s="81">
        <f t="shared" si="15"/>
        <v>107475</v>
      </c>
      <c r="H124" s="81">
        <f t="shared" si="15"/>
        <v>0</v>
      </c>
    </row>
    <row r="125" spans="1:8" ht="18.75" customHeight="1">
      <c r="A125" s="117">
        <v>114</v>
      </c>
      <c r="B125" s="119" t="s">
        <v>268</v>
      </c>
      <c r="C125" s="83">
        <v>8110051180</v>
      </c>
      <c r="D125" s="82" t="s">
        <v>79</v>
      </c>
      <c r="E125" s="82" t="s">
        <v>270</v>
      </c>
      <c r="F125" s="81">
        <f>'прил 6 ведом'!G54</f>
        <v>104467</v>
      </c>
      <c r="G125" s="81">
        <f>'прил 6 ведом'!H54</f>
        <v>107475</v>
      </c>
      <c r="H125" s="81">
        <f>'прил 6 ведом'!I54</f>
        <v>0</v>
      </c>
    </row>
    <row r="126" spans="1:8" ht="30.75" customHeight="1">
      <c r="A126" s="117">
        <v>115</v>
      </c>
      <c r="B126" s="119" t="s">
        <v>80</v>
      </c>
      <c r="C126" s="83">
        <v>8110051180</v>
      </c>
      <c r="D126" s="82" t="s">
        <v>81</v>
      </c>
      <c r="E126" s="82"/>
      <c r="F126" s="81">
        <f aca="true" t="shared" si="16" ref="F126:H128">F127</f>
        <v>0</v>
      </c>
      <c r="G126" s="81">
        <f t="shared" si="16"/>
        <v>0</v>
      </c>
      <c r="H126" s="81">
        <f t="shared" si="16"/>
        <v>0</v>
      </c>
    </row>
    <row r="127" spans="1:8" ht="30.75" customHeight="1">
      <c r="A127" s="117">
        <v>116</v>
      </c>
      <c r="B127" s="119" t="s">
        <v>82</v>
      </c>
      <c r="C127" s="83">
        <v>8110051180</v>
      </c>
      <c r="D127" s="82" t="s">
        <v>83</v>
      </c>
      <c r="E127" s="82"/>
      <c r="F127" s="81">
        <f t="shared" si="16"/>
        <v>0</v>
      </c>
      <c r="G127" s="81">
        <f t="shared" si="16"/>
        <v>0</v>
      </c>
      <c r="H127" s="81">
        <f t="shared" si="16"/>
        <v>0</v>
      </c>
    </row>
    <row r="128" spans="1:8" ht="16.5" customHeight="1">
      <c r="A128" s="117">
        <v>117</v>
      </c>
      <c r="B128" s="119" t="s">
        <v>267</v>
      </c>
      <c r="C128" s="83">
        <v>8110051180</v>
      </c>
      <c r="D128" s="82" t="s">
        <v>83</v>
      </c>
      <c r="E128" s="82" t="s">
        <v>269</v>
      </c>
      <c r="F128" s="81">
        <f t="shared" si="16"/>
        <v>0</v>
      </c>
      <c r="G128" s="81">
        <f t="shared" si="16"/>
        <v>0</v>
      </c>
      <c r="H128" s="81">
        <f t="shared" si="16"/>
        <v>0</v>
      </c>
    </row>
    <row r="129" spans="1:8" ht="30" customHeight="1">
      <c r="A129" s="117">
        <v>118</v>
      </c>
      <c r="B129" s="119" t="s">
        <v>268</v>
      </c>
      <c r="C129" s="83">
        <v>8110051180</v>
      </c>
      <c r="D129" s="82" t="s">
        <v>83</v>
      </c>
      <c r="E129" s="82" t="s">
        <v>270</v>
      </c>
      <c r="F129" s="81">
        <f>'прил 6 ведом'!G56</f>
        <v>0</v>
      </c>
      <c r="G129" s="81">
        <f>'прил 6 ведом'!H56</f>
        <v>0</v>
      </c>
      <c r="H129" s="81">
        <f>'прил 6 ведом'!I56</f>
        <v>0</v>
      </c>
    </row>
    <row r="130" spans="1:8" ht="102" customHeight="1">
      <c r="A130" s="117">
        <v>119</v>
      </c>
      <c r="B130" s="119" t="s">
        <v>69</v>
      </c>
      <c r="C130" s="83">
        <v>8110075140</v>
      </c>
      <c r="D130" s="82"/>
      <c r="E130" s="82"/>
      <c r="F130" s="81">
        <f aca="true" t="shared" si="17" ref="F130:H133">F131</f>
        <v>6472</v>
      </c>
      <c r="G130" s="81">
        <f t="shared" si="17"/>
        <v>6472</v>
      </c>
      <c r="H130" s="81">
        <f t="shared" si="17"/>
        <v>6472</v>
      </c>
    </row>
    <row r="131" spans="1:8" ht="32.25" customHeight="1">
      <c r="A131" s="117">
        <v>120</v>
      </c>
      <c r="B131" s="119" t="s">
        <v>80</v>
      </c>
      <c r="C131" s="83">
        <v>8110075140</v>
      </c>
      <c r="D131" s="82" t="s">
        <v>81</v>
      </c>
      <c r="E131" s="82"/>
      <c r="F131" s="81">
        <f t="shared" si="17"/>
        <v>6472</v>
      </c>
      <c r="G131" s="81">
        <f t="shared" si="17"/>
        <v>6472</v>
      </c>
      <c r="H131" s="81">
        <f t="shared" si="17"/>
        <v>6472</v>
      </c>
    </row>
    <row r="132" spans="1:8" ht="39" customHeight="1">
      <c r="A132" s="117">
        <v>121</v>
      </c>
      <c r="B132" s="119" t="s">
        <v>82</v>
      </c>
      <c r="C132" s="83">
        <v>8110075140</v>
      </c>
      <c r="D132" s="82" t="s">
        <v>83</v>
      </c>
      <c r="E132" s="82"/>
      <c r="F132" s="81">
        <f t="shared" si="17"/>
        <v>6472</v>
      </c>
      <c r="G132" s="81">
        <f t="shared" si="17"/>
        <v>6472</v>
      </c>
      <c r="H132" s="81">
        <f t="shared" si="17"/>
        <v>6472</v>
      </c>
    </row>
    <row r="133" spans="1:8" ht="16.5" customHeight="1">
      <c r="A133" s="117">
        <v>122</v>
      </c>
      <c r="B133" s="119" t="s">
        <v>257</v>
      </c>
      <c r="C133" s="83">
        <v>8110075140</v>
      </c>
      <c r="D133" s="82" t="s">
        <v>83</v>
      </c>
      <c r="E133" s="82" t="s">
        <v>8</v>
      </c>
      <c r="F133" s="81">
        <f t="shared" si="17"/>
        <v>6472</v>
      </c>
      <c r="G133" s="81">
        <f t="shared" si="17"/>
        <v>6472</v>
      </c>
      <c r="H133" s="81">
        <f t="shared" si="17"/>
        <v>6472</v>
      </c>
    </row>
    <row r="134" spans="1:8" ht="20.25" customHeight="1">
      <c r="A134" s="117">
        <v>123</v>
      </c>
      <c r="B134" s="119" t="s">
        <v>266</v>
      </c>
      <c r="C134" s="83">
        <v>8110075140</v>
      </c>
      <c r="D134" s="82" t="s">
        <v>83</v>
      </c>
      <c r="E134" s="82" t="s">
        <v>265</v>
      </c>
      <c r="F134" s="81">
        <f>'прил 6 ведом'!G39</f>
        <v>6472</v>
      </c>
      <c r="G134" s="81">
        <f>'прил 6 ведом'!H39</f>
        <v>6472</v>
      </c>
      <c r="H134" s="81">
        <f>'прил 6 ведом'!I39</f>
        <v>6472</v>
      </c>
    </row>
    <row r="135" spans="1:8" ht="80.25" customHeight="1">
      <c r="A135" s="117">
        <v>124</v>
      </c>
      <c r="B135" s="119" t="s">
        <v>225</v>
      </c>
      <c r="C135" s="83">
        <v>8110080050</v>
      </c>
      <c r="D135" s="82"/>
      <c r="E135" s="82"/>
      <c r="F135" s="81">
        <f aca="true" t="shared" si="18" ref="F135:H138">F136</f>
        <v>1000</v>
      </c>
      <c r="G135" s="81">
        <f t="shared" si="18"/>
        <v>1000</v>
      </c>
      <c r="H135" s="81">
        <f t="shared" si="18"/>
        <v>1000</v>
      </c>
    </row>
    <row r="136" spans="1:8" ht="16.5" customHeight="1">
      <c r="A136" s="117">
        <v>125</v>
      </c>
      <c r="B136" s="119" t="s">
        <v>66</v>
      </c>
      <c r="C136" s="83">
        <v>8110080050</v>
      </c>
      <c r="D136" s="82" t="s">
        <v>67</v>
      </c>
      <c r="E136" s="82"/>
      <c r="F136" s="81">
        <f t="shared" si="18"/>
        <v>1000</v>
      </c>
      <c r="G136" s="81">
        <f t="shared" si="18"/>
        <v>1000</v>
      </c>
      <c r="H136" s="81">
        <f t="shared" si="18"/>
        <v>1000</v>
      </c>
    </row>
    <row r="137" spans="1:8" ht="18" customHeight="1">
      <c r="A137" s="117">
        <v>126</v>
      </c>
      <c r="B137" s="119" t="s">
        <v>160</v>
      </c>
      <c r="C137" s="83">
        <v>8110080050</v>
      </c>
      <c r="D137" s="82" t="s">
        <v>159</v>
      </c>
      <c r="E137" s="82"/>
      <c r="F137" s="81">
        <f t="shared" si="18"/>
        <v>1000</v>
      </c>
      <c r="G137" s="81">
        <f t="shared" si="18"/>
        <v>1000</v>
      </c>
      <c r="H137" s="81">
        <f t="shared" si="18"/>
        <v>1000</v>
      </c>
    </row>
    <row r="138" spans="1:8" ht="16.5" customHeight="1">
      <c r="A138" s="117">
        <v>127</v>
      </c>
      <c r="B138" s="119" t="s">
        <v>257</v>
      </c>
      <c r="C138" s="83">
        <v>8110080050</v>
      </c>
      <c r="D138" s="82" t="s">
        <v>159</v>
      </c>
      <c r="E138" s="82" t="s">
        <v>8</v>
      </c>
      <c r="F138" s="81">
        <f t="shared" si="18"/>
        <v>1000</v>
      </c>
      <c r="G138" s="81">
        <f t="shared" si="18"/>
        <v>1000</v>
      </c>
      <c r="H138" s="81">
        <f t="shared" si="18"/>
        <v>1000</v>
      </c>
    </row>
    <row r="139" spans="1:8" ht="17.25" customHeight="1">
      <c r="A139" s="117">
        <v>128</v>
      </c>
      <c r="B139" s="119" t="s">
        <v>160</v>
      </c>
      <c r="C139" s="83">
        <v>8110080050</v>
      </c>
      <c r="D139" s="117">
        <v>870</v>
      </c>
      <c r="E139" s="82" t="s">
        <v>23</v>
      </c>
      <c r="F139" s="81">
        <v>1000</v>
      </c>
      <c r="G139" s="81">
        <v>1000</v>
      </c>
      <c r="H139" s="81">
        <v>1000</v>
      </c>
    </row>
    <row r="140" spans="1:8" ht="71.25" customHeight="1">
      <c r="A140" s="117">
        <v>129</v>
      </c>
      <c r="B140" s="119" t="s">
        <v>65</v>
      </c>
      <c r="C140" s="83">
        <v>8110080210</v>
      </c>
      <c r="D140" s="117"/>
      <c r="E140" s="82"/>
      <c r="F140" s="81">
        <f>F141+F145+F149</f>
        <v>3774743</v>
      </c>
      <c r="G140" s="81">
        <f>G141+G145+G149</f>
        <v>3851856</v>
      </c>
      <c r="H140" s="81">
        <f>H141+H145+H149</f>
        <v>3865326</v>
      </c>
    </row>
    <row r="141" spans="1:8" ht="80.25" customHeight="1">
      <c r="A141" s="117">
        <v>130</v>
      </c>
      <c r="B141" s="119" t="s">
        <v>482</v>
      </c>
      <c r="C141" s="83">
        <v>8110080210</v>
      </c>
      <c r="D141" s="117">
        <v>100</v>
      </c>
      <c r="E141" s="82"/>
      <c r="F141" s="81">
        <f aca="true" t="shared" si="19" ref="F141:H143">F142</f>
        <v>3399088</v>
      </c>
      <c r="G141" s="81">
        <f t="shared" si="19"/>
        <v>3399088</v>
      </c>
      <c r="H141" s="81">
        <f t="shared" si="19"/>
        <v>3399088</v>
      </c>
    </row>
    <row r="142" spans="1:8" ht="40.5" customHeight="1">
      <c r="A142" s="117">
        <v>131</v>
      </c>
      <c r="B142" s="119" t="s">
        <v>63</v>
      </c>
      <c r="C142" s="83">
        <v>8110080210</v>
      </c>
      <c r="D142" s="117">
        <v>120</v>
      </c>
      <c r="E142" s="82"/>
      <c r="F142" s="81">
        <f>F143</f>
        <v>3399088</v>
      </c>
      <c r="G142" s="81">
        <f>G143</f>
        <v>3399088</v>
      </c>
      <c r="H142" s="81">
        <f>H143</f>
        <v>3399088</v>
      </c>
    </row>
    <row r="143" spans="1:8" ht="14.25" customHeight="1">
      <c r="A143" s="117">
        <v>132</v>
      </c>
      <c r="B143" s="119" t="s">
        <v>257</v>
      </c>
      <c r="C143" s="83">
        <v>8110080210</v>
      </c>
      <c r="D143" s="117">
        <v>120</v>
      </c>
      <c r="E143" s="82" t="s">
        <v>8</v>
      </c>
      <c r="F143" s="81">
        <f t="shared" si="19"/>
        <v>3399088</v>
      </c>
      <c r="G143" s="81">
        <f>G144</f>
        <v>3399088</v>
      </c>
      <c r="H143" s="81">
        <f>H144</f>
        <v>3399088</v>
      </c>
    </row>
    <row r="144" spans="1:8" ht="78" customHeight="1">
      <c r="A144" s="117">
        <v>133</v>
      </c>
      <c r="B144" s="119" t="s">
        <v>259</v>
      </c>
      <c r="C144" s="83">
        <v>8110080210</v>
      </c>
      <c r="D144" s="117">
        <v>120</v>
      </c>
      <c r="E144" s="82" t="s">
        <v>10</v>
      </c>
      <c r="F144" s="81">
        <f>'прил 6 ведом'!G25</f>
        <v>3399088</v>
      </c>
      <c r="G144" s="81">
        <f>'прил 6 ведом'!H25</f>
        <v>3399088</v>
      </c>
      <c r="H144" s="81">
        <f>'прил 6 ведом'!I25</f>
        <v>3399088</v>
      </c>
    </row>
    <row r="145" spans="1:8" ht="27">
      <c r="A145" s="117">
        <v>134</v>
      </c>
      <c r="B145" s="119" t="s">
        <v>80</v>
      </c>
      <c r="C145" s="83">
        <v>8110080210</v>
      </c>
      <c r="D145" s="117">
        <v>200</v>
      </c>
      <c r="E145" s="82"/>
      <c r="F145" s="81">
        <f aca="true" t="shared" si="20" ref="F145:H147">F146</f>
        <v>371075</v>
      </c>
      <c r="G145" s="81">
        <f t="shared" si="20"/>
        <v>448188</v>
      </c>
      <c r="H145" s="81">
        <f t="shared" si="20"/>
        <v>461658</v>
      </c>
    </row>
    <row r="146" spans="1:8" ht="40.5">
      <c r="A146" s="117">
        <v>135</v>
      </c>
      <c r="B146" s="119" t="s">
        <v>82</v>
      </c>
      <c r="C146" s="83">
        <v>8110080210</v>
      </c>
      <c r="D146" s="117">
        <v>240</v>
      </c>
      <c r="E146" s="82"/>
      <c r="F146" s="81">
        <f t="shared" si="20"/>
        <v>371075</v>
      </c>
      <c r="G146" s="81">
        <f t="shared" si="20"/>
        <v>448188</v>
      </c>
      <c r="H146" s="81">
        <f t="shared" si="20"/>
        <v>461658</v>
      </c>
    </row>
    <row r="147" spans="1:8" ht="13.5">
      <c r="A147" s="117">
        <v>136</v>
      </c>
      <c r="B147" s="119" t="s">
        <v>257</v>
      </c>
      <c r="C147" s="83">
        <v>8110080210</v>
      </c>
      <c r="D147" s="117">
        <v>240</v>
      </c>
      <c r="E147" s="82" t="s">
        <v>8</v>
      </c>
      <c r="F147" s="89">
        <f t="shared" si="20"/>
        <v>371075</v>
      </c>
      <c r="G147" s="89">
        <f t="shared" si="20"/>
        <v>448188</v>
      </c>
      <c r="H147" s="89">
        <f t="shared" si="20"/>
        <v>461658</v>
      </c>
    </row>
    <row r="148" spans="1:8" ht="78.75" customHeight="1">
      <c r="A148" s="117">
        <v>137</v>
      </c>
      <c r="B148" s="119" t="s">
        <v>259</v>
      </c>
      <c r="C148" s="83">
        <v>8110080210</v>
      </c>
      <c r="D148" s="117">
        <v>240</v>
      </c>
      <c r="E148" s="82" t="s">
        <v>10</v>
      </c>
      <c r="F148" s="81">
        <f>'прил 6 ведом'!G27</f>
        <v>371075</v>
      </c>
      <c r="G148" s="81">
        <v>448188</v>
      </c>
      <c r="H148" s="81">
        <v>461658</v>
      </c>
    </row>
    <row r="149" spans="1:8" ht="13.5">
      <c r="A149" s="117">
        <v>138</v>
      </c>
      <c r="B149" s="119" t="s">
        <v>66</v>
      </c>
      <c r="C149" s="83">
        <v>8110080210</v>
      </c>
      <c r="D149" s="117">
        <v>800</v>
      </c>
      <c r="E149" s="82"/>
      <c r="F149" s="81">
        <f aca="true" t="shared" si="21" ref="F149:H151">F150</f>
        <v>4580</v>
      </c>
      <c r="G149" s="81">
        <f t="shared" si="21"/>
        <v>4580</v>
      </c>
      <c r="H149" s="81">
        <f t="shared" si="21"/>
        <v>4580</v>
      </c>
    </row>
    <row r="150" spans="1:8" ht="13.5">
      <c r="A150" s="117">
        <v>139</v>
      </c>
      <c r="B150" s="119" t="s">
        <v>162</v>
      </c>
      <c r="C150" s="83">
        <v>8110080210</v>
      </c>
      <c r="D150" s="117">
        <v>850</v>
      </c>
      <c r="E150" s="82"/>
      <c r="F150" s="81">
        <f t="shared" si="21"/>
        <v>4580</v>
      </c>
      <c r="G150" s="81">
        <f t="shared" si="21"/>
        <v>4580</v>
      </c>
      <c r="H150" s="81">
        <f t="shared" si="21"/>
        <v>4580</v>
      </c>
    </row>
    <row r="151" spans="1:8" ht="13.5">
      <c r="A151" s="117">
        <v>140</v>
      </c>
      <c r="B151" s="119" t="s">
        <v>257</v>
      </c>
      <c r="C151" s="83">
        <v>8110080210</v>
      </c>
      <c r="D151" s="117">
        <v>850</v>
      </c>
      <c r="E151" s="82" t="s">
        <v>8</v>
      </c>
      <c r="F151" s="81">
        <f t="shared" si="21"/>
        <v>4580</v>
      </c>
      <c r="G151" s="81">
        <f t="shared" si="21"/>
        <v>4580</v>
      </c>
      <c r="H151" s="81">
        <f t="shared" si="21"/>
        <v>4580</v>
      </c>
    </row>
    <row r="152" spans="1:8" ht="81" customHeight="1">
      <c r="A152" s="117">
        <v>141</v>
      </c>
      <c r="B152" s="119" t="s">
        <v>259</v>
      </c>
      <c r="C152" s="83">
        <v>8110080210</v>
      </c>
      <c r="D152" s="117">
        <v>850</v>
      </c>
      <c r="E152" s="82" t="s">
        <v>10</v>
      </c>
      <c r="F152" s="81">
        <v>4580</v>
      </c>
      <c r="G152" s="81">
        <v>4580</v>
      </c>
      <c r="H152" s="81">
        <v>4580</v>
      </c>
    </row>
    <row r="153" spans="1:8" ht="97.5" customHeight="1" hidden="1">
      <c r="A153" s="117">
        <v>142</v>
      </c>
      <c r="B153" s="119" t="s">
        <v>70</v>
      </c>
      <c r="C153" s="83">
        <v>8110080850</v>
      </c>
      <c r="D153" s="117"/>
      <c r="E153" s="82"/>
      <c r="F153" s="81">
        <f aca="true" t="shared" si="22" ref="F153:H156">F154</f>
        <v>0</v>
      </c>
      <c r="G153" s="81">
        <f t="shared" si="22"/>
        <v>0</v>
      </c>
      <c r="H153" s="81">
        <f t="shared" si="22"/>
        <v>0</v>
      </c>
    </row>
    <row r="154" spans="1:8" ht="30" customHeight="1" hidden="1">
      <c r="A154" s="117">
        <v>143</v>
      </c>
      <c r="B154" s="119" t="s">
        <v>80</v>
      </c>
      <c r="C154" s="83">
        <v>8110080850</v>
      </c>
      <c r="D154" s="117">
        <v>200</v>
      </c>
      <c r="E154" s="82"/>
      <c r="F154" s="81">
        <f t="shared" si="22"/>
        <v>0</v>
      </c>
      <c r="G154" s="81">
        <f t="shared" si="22"/>
        <v>0</v>
      </c>
      <c r="H154" s="81">
        <f t="shared" si="22"/>
        <v>0</v>
      </c>
    </row>
    <row r="155" spans="1:8" ht="42" customHeight="1" hidden="1">
      <c r="A155" s="117">
        <v>144</v>
      </c>
      <c r="B155" s="119" t="s">
        <v>82</v>
      </c>
      <c r="C155" s="83">
        <v>8110080850</v>
      </c>
      <c r="D155" s="117">
        <v>240</v>
      </c>
      <c r="E155" s="82"/>
      <c r="F155" s="81">
        <f t="shared" si="22"/>
        <v>0</v>
      </c>
      <c r="G155" s="81">
        <f t="shared" si="22"/>
        <v>0</v>
      </c>
      <c r="H155" s="81">
        <f t="shared" si="22"/>
        <v>0</v>
      </c>
    </row>
    <row r="156" spans="1:8" ht="18" customHeight="1" hidden="1">
      <c r="A156" s="117">
        <v>145</v>
      </c>
      <c r="B156" s="119" t="s">
        <v>257</v>
      </c>
      <c r="C156" s="83">
        <v>8110080850</v>
      </c>
      <c r="D156" s="117">
        <v>240</v>
      </c>
      <c r="E156" s="82" t="s">
        <v>8</v>
      </c>
      <c r="F156" s="81">
        <f t="shared" si="22"/>
        <v>0</v>
      </c>
      <c r="G156" s="81">
        <f t="shared" si="22"/>
        <v>0</v>
      </c>
      <c r="H156" s="81">
        <f t="shared" si="22"/>
        <v>0</v>
      </c>
    </row>
    <row r="157" spans="1:8" ht="17.25" customHeight="1" hidden="1">
      <c r="A157" s="117">
        <v>146</v>
      </c>
      <c r="B157" s="119" t="s">
        <v>266</v>
      </c>
      <c r="C157" s="83">
        <v>8110080850</v>
      </c>
      <c r="D157" s="117">
        <v>240</v>
      </c>
      <c r="E157" s="82" t="s">
        <v>265</v>
      </c>
      <c r="F157" s="81">
        <v>0</v>
      </c>
      <c r="G157" s="81">
        <v>0</v>
      </c>
      <c r="H157" s="81">
        <v>0</v>
      </c>
    </row>
    <row r="158" spans="1:8" ht="55.5" customHeight="1">
      <c r="A158" s="117">
        <v>147</v>
      </c>
      <c r="B158" s="119" t="s">
        <v>60</v>
      </c>
      <c r="C158" s="83">
        <v>9100000000</v>
      </c>
      <c r="D158" s="117"/>
      <c r="E158" s="82"/>
      <c r="F158" s="81">
        <f>F159</f>
        <v>940190</v>
      </c>
      <c r="G158" s="81">
        <f>G159</f>
        <v>940190</v>
      </c>
      <c r="H158" s="81">
        <f>H159</f>
        <v>940190</v>
      </c>
    </row>
    <row r="159" spans="1:8" ht="27">
      <c r="A159" s="117">
        <v>148</v>
      </c>
      <c r="B159" s="119" t="s">
        <v>61</v>
      </c>
      <c r="C159" s="83">
        <v>9110000000</v>
      </c>
      <c r="D159" s="117"/>
      <c r="E159" s="82"/>
      <c r="F159" s="81">
        <f>F162</f>
        <v>940190</v>
      </c>
      <c r="G159" s="81">
        <f>G162</f>
        <v>940190</v>
      </c>
      <c r="H159" s="81">
        <f>H162</f>
        <v>940190</v>
      </c>
    </row>
    <row r="160" spans="1:8" ht="90" customHeight="1">
      <c r="A160" s="117">
        <v>149</v>
      </c>
      <c r="B160" s="119" t="s">
        <v>62</v>
      </c>
      <c r="C160" s="83">
        <v>9110080210</v>
      </c>
      <c r="D160" s="117"/>
      <c r="E160" s="82"/>
      <c r="F160" s="81">
        <f aca="true" t="shared" si="23" ref="F160:H163">F161</f>
        <v>940190</v>
      </c>
      <c r="G160" s="81">
        <f t="shared" si="23"/>
        <v>940190</v>
      </c>
      <c r="H160" s="81">
        <f t="shared" si="23"/>
        <v>940190</v>
      </c>
    </row>
    <row r="161" spans="1:8" ht="83.25" customHeight="1">
      <c r="A161" s="117">
        <v>150</v>
      </c>
      <c r="B161" s="119" t="s">
        <v>482</v>
      </c>
      <c r="C161" s="83">
        <v>9110080210</v>
      </c>
      <c r="D161" s="117">
        <v>100</v>
      </c>
      <c r="E161" s="82"/>
      <c r="F161" s="81">
        <f t="shared" si="23"/>
        <v>940190</v>
      </c>
      <c r="G161" s="81">
        <f t="shared" si="23"/>
        <v>940190</v>
      </c>
      <c r="H161" s="81">
        <f t="shared" si="23"/>
        <v>940190</v>
      </c>
    </row>
    <row r="162" spans="1:8" ht="40.5">
      <c r="A162" s="117">
        <v>151</v>
      </c>
      <c r="B162" s="119" t="s">
        <v>63</v>
      </c>
      <c r="C162" s="83">
        <v>9110080210</v>
      </c>
      <c r="D162" s="117">
        <v>120</v>
      </c>
      <c r="E162" s="82"/>
      <c r="F162" s="81">
        <f t="shared" si="23"/>
        <v>940190</v>
      </c>
      <c r="G162" s="81">
        <f t="shared" si="23"/>
        <v>940190</v>
      </c>
      <c r="H162" s="81">
        <f t="shared" si="23"/>
        <v>940190</v>
      </c>
    </row>
    <row r="163" spans="1:8" ht="13.5">
      <c r="A163" s="117">
        <v>152</v>
      </c>
      <c r="B163" s="119" t="s">
        <v>257</v>
      </c>
      <c r="C163" s="83">
        <v>9110080210</v>
      </c>
      <c r="D163" s="117">
        <v>120</v>
      </c>
      <c r="E163" s="82" t="s">
        <v>8</v>
      </c>
      <c r="F163" s="81">
        <f t="shared" si="23"/>
        <v>940190</v>
      </c>
      <c r="G163" s="81">
        <f t="shared" si="23"/>
        <v>940190</v>
      </c>
      <c r="H163" s="81">
        <f t="shared" si="23"/>
        <v>940190</v>
      </c>
    </row>
    <row r="164" spans="1:8" ht="54.75" customHeight="1">
      <c r="A164" s="117">
        <v>153</v>
      </c>
      <c r="B164" s="119" t="s">
        <v>16</v>
      </c>
      <c r="C164" s="83">
        <v>9110080210</v>
      </c>
      <c r="D164" s="117">
        <v>120</v>
      </c>
      <c r="E164" s="82" t="s">
        <v>9</v>
      </c>
      <c r="F164" s="81">
        <f>'прил 6 ведом'!G14</f>
        <v>940190</v>
      </c>
      <c r="G164" s="81">
        <f>'прил 6 ведом'!H14</f>
        <v>940190</v>
      </c>
      <c r="H164" s="81">
        <f>'прил 6 ведом'!I14</f>
        <v>940190</v>
      </c>
    </row>
    <row r="165" spans="1:8" ht="42" customHeight="1">
      <c r="A165" s="117">
        <v>154</v>
      </c>
      <c r="B165" s="119" t="s">
        <v>329</v>
      </c>
      <c r="C165" s="83">
        <v>0</v>
      </c>
      <c r="D165" s="82" t="s">
        <v>318</v>
      </c>
      <c r="E165" s="82" t="s">
        <v>288</v>
      </c>
      <c r="F165" s="81">
        <f>F170+F178</f>
        <v>74404</v>
      </c>
      <c r="G165" s="81">
        <f>G170+G178</f>
        <v>74404</v>
      </c>
      <c r="H165" s="81">
        <f>H170+H178</f>
        <v>74404</v>
      </c>
    </row>
    <row r="166" spans="1:8" ht="16.5" customHeight="1">
      <c r="A166" s="117">
        <v>155</v>
      </c>
      <c r="B166" s="105" t="s">
        <v>477</v>
      </c>
      <c r="C166" s="83">
        <v>100000000</v>
      </c>
      <c r="D166" s="82" t="s">
        <v>318</v>
      </c>
      <c r="E166" s="82" t="s">
        <v>313</v>
      </c>
      <c r="F166" s="81">
        <f aca="true" t="shared" si="24" ref="F166:H169">F167</f>
        <v>48000</v>
      </c>
      <c r="G166" s="81">
        <f t="shared" si="24"/>
        <v>48000</v>
      </c>
      <c r="H166" s="81">
        <f t="shared" si="24"/>
        <v>48000</v>
      </c>
    </row>
    <row r="167" spans="1:8" ht="15" customHeight="1">
      <c r="A167" s="117">
        <v>156</v>
      </c>
      <c r="B167" s="105" t="s">
        <v>314</v>
      </c>
      <c r="C167" s="83">
        <v>140000000</v>
      </c>
      <c r="D167" s="82" t="s">
        <v>318</v>
      </c>
      <c r="E167" s="82" t="s">
        <v>313</v>
      </c>
      <c r="F167" s="81">
        <f t="shared" si="24"/>
        <v>48000</v>
      </c>
      <c r="G167" s="81">
        <f t="shared" si="24"/>
        <v>48000</v>
      </c>
      <c r="H167" s="81">
        <f t="shared" si="24"/>
        <v>48000</v>
      </c>
    </row>
    <row r="168" spans="1:8" ht="51.75" customHeight="1">
      <c r="A168" s="117">
        <v>157</v>
      </c>
      <c r="B168" s="105" t="s">
        <v>196</v>
      </c>
      <c r="C168" s="83">
        <v>140000000</v>
      </c>
      <c r="D168" s="82" t="s">
        <v>318</v>
      </c>
      <c r="E168" s="82" t="s">
        <v>313</v>
      </c>
      <c r="F168" s="81">
        <f t="shared" si="24"/>
        <v>48000</v>
      </c>
      <c r="G168" s="81">
        <f t="shared" si="24"/>
        <v>48000</v>
      </c>
      <c r="H168" s="81">
        <f t="shared" si="24"/>
        <v>48000</v>
      </c>
    </row>
    <row r="169" spans="1:8" ht="27.75" customHeight="1">
      <c r="A169" s="117">
        <v>158</v>
      </c>
      <c r="B169" s="105" t="s">
        <v>441</v>
      </c>
      <c r="C169" s="83">
        <f>C170</f>
        <v>140082110</v>
      </c>
      <c r="D169" s="82" t="s">
        <v>318</v>
      </c>
      <c r="E169" s="82" t="s">
        <v>315</v>
      </c>
      <c r="F169" s="81">
        <f t="shared" si="24"/>
        <v>48000</v>
      </c>
      <c r="G169" s="81">
        <f t="shared" si="24"/>
        <v>48000</v>
      </c>
      <c r="H169" s="81">
        <f t="shared" si="24"/>
        <v>48000</v>
      </c>
    </row>
    <row r="170" spans="1:8" ht="228" customHeight="1">
      <c r="A170" s="117">
        <v>159</v>
      </c>
      <c r="B170" s="128" t="s">
        <v>322</v>
      </c>
      <c r="C170" s="83">
        <v>140082110</v>
      </c>
      <c r="D170" s="82" t="s">
        <v>318</v>
      </c>
      <c r="E170" s="82" t="s">
        <v>315</v>
      </c>
      <c r="F170" s="81">
        <f aca="true" t="shared" si="25" ref="F170:H171">F171</f>
        <v>48000</v>
      </c>
      <c r="G170" s="81">
        <f t="shared" si="25"/>
        <v>48000</v>
      </c>
      <c r="H170" s="81">
        <f t="shared" si="25"/>
        <v>48000</v>
      </c>
    </row>
    <row r="171" spans="1:8" ht="15" customHeight="1">
      <c r="A171" s="117">
        <v>160</v>
      </c>
      <c r="B171" s="129" t="s">
        <v>323</v>
      </c>
      <c r="C171" s="83">
        <v>140082110</v>
      </c>
      <c r="D171" s="82" t="s">
        <v>95</v>
      </c>
      <c r="E171" s="82" t="s">
        <v>315</v>
      </c>
      <c r="F171" s="81">
        <f t="shared" si="25"/>
        <v>48000</v>
      </c>
      <c r="G171" s="81">
        <f t="shared" si="25"/>
        <v>48000</v>
      </c>
      <c r="H171" s="81">
        <f t="shared" si="25"/>
        <v>48000</v>
      </c>
    </row>
    <row r="172" spans="1:8" ht="15" customHeight="1">
      <c r="A172" s="117">
        <v>161</v>
      </c>
      <c r="B172" s="129" t="s">
        <v>254</v>
      </c>
      <c r="C172" s="83">
        <v>140082110</v>
      </c>
      <c r="D172" s="117">
        <v>540</v>
      </c>
      <c r="E172" s="82" t="s">
        <v>315</v>
      </c>
      <c r="F172" s="81">
        <f>'прил 6 ведом'!G140</f>
        <v>48000</v>
      </c>
      <c r="G172" s="81">
        <f>'прил 6 ведом'!H140</f>
        <v>48000</v>
      </c>
      <c r="H172" s="81">
        <f>'прил 6 ведом'!I140</f>
        <v>48000</v>
      </c>
    </row>
    <row r="173" spans="1:8" ht="57" customHeight="1">
      <c r="A173" s="117">
        <v>162</v>
      </c>
      <c r="B173" s="105" t="s">
        <v>478</v>
      </c>
      <c r="C173" s="83">
        <v>8100000000</v>
      </c>
      <c r="D173" s="117"/>
      <c r="E173" s="82"/>
      <c r="F173" s="81">
        <f aca="true" t="shared" si="26" ref="F173:H176">F174</f>
        <v>26404</v>
      </c>
      <c r="G173" s="81">
        <f t="shared" si="26"/>
        <v>26404</v>
      </c>
      <c r="H173" s="81">
        <f t="shared" si="26"/>
        <v>26404</v>
      </c>
    </row>
    <row r="174" spans="1:8" ht="27.75" customHeight="1">
      <c r="A174" s="117">
        <v>163</v>
      </c>
      <c r="B174" s="105" t="s">
        <v>287</v>
      </c>
      <c r="C174" s="83">
        <v>8100000000</v>
      </c>
      <c r="D174" s="82" t="s">
        <v>318</v>
      </c>
      <c r="E174" s="82" t="s">
        <v>313</v>
      </c>
      <c r="F174" s="81">
        <f t="shared" si="26"/>
        <v>26404</v>
      </c>
      <c r="G174" s="81">
        <f t="shared" si="26"/>
        <v>26404</v>
      </c>
      <c r="H174" s="81">
        <f t="shared" si="26"/>
        <v>26404</v>
      </c>
    </row>
    <row r="175" spans="1:8" ht="31.5" customHeight="1">
      <c r="A175" s="117">
        <v>164</v>
      </c>
      <c r="B175" s="105" t="s">
        <v>64</v>
      </c>
      <c r="C175" s="83">
        <v>8110000000</v>
      </c>
      <c r="D175" s="82" t="s">
        <v>318</v>
      </c>
      <c r="E175" s="82" t="s">
        <v>288</v>
      </c>
      <c r="F175" s="81">
        <f t="shared" si="26"/>
        <v>26404</v>
      </c>
      <c r="G175" s="81">
        <f t="shared" si="26"/>
        <v>26404</v>
      </c>
      <c r="H175" s="81">
        <f t="shared" si="26"/>
        <v>26404</v>
      </c>
    </row>
    <row r="176" spans="1:8" ht="31.5" customHeight="1">
      <c r="A176" s="117">
        <v>165</v>
      </c>
      <c r="B176" s="105" t="s">
        <v>68</v>
      </c>
      <c r="C176" s="83">
        <f>C177</f>
        <v>8110082090</v>
      </c>
      <c r="D176" s="82" t="s">
        <v>318</v>
      </c>
      <c r="E176" s="82" t="s">
        <v>288</v>
      </c>
      <c r="F176" s="81">
        <f t="shared" si="26"/>
        <v>26404</v>
      </c>
      <c r="G176" s="81">
        <f t="shared" si="26"/>
        <v>26404</v>
      </c>
      <c r="H176" s="81">
        <f t="shared" si="26"/>
        <v>26404</v>
      </c>
    </row>
    <row r="177" spans="1:8" ht="144.75" customHeight="1">
      <c r="A177" s="117">
        <v>166</v>
      </c>
      <c r="B177" s="128" t="s">
        <v>484</v>
      </c>
      <c r="C177" s="83">
        <v>8110082090</v>
      </c>
      <c r="D177" s="82" t="s">
        <v>318</v>
      </c>
      <c r="E177" s="82" t="s">
        <v>286</v>
      </c>
      <c r="F177" s="81">
        <f aca="true" t="shared" si="27" ref="F177:H178">F178</f>
        <v>26404</v>
      </c>
      <c r="G177" s="81">
        <f t="shared" si="27"/>
        <v>26404</v>
      </c>
      <c r="H177" s="81">
        <f t="shared" si="27"/>
        <v>26404</v>
      </c>
    </row>
    <row r="178" spans="1:8" ht="15" customHeight="1">
      <c r="A178" s="117">
        <v>167</v>
      </c>
      <c r="B178" s="129" t="s">
        <v>323</v>
      </c>
      <c r="C178" s="83">
        <v>8110082090</v>
      </c>
      <c r="D178" s="117">
        <v>500</v>
      </c>
      <c r="E178" s="82" t="s">
        <v>286</v>
      </c>
      <c r="F178" s="81">
        <f t="shared" si="27"/>
        <v>26404</v>
      </c>
      <c r="G178" s="81">
        <f t="shared" si="27"/>
        <v>26404</v>
      </c>
      <c r="H178" s="81">
        <f t="shared" si="27"/>
        <v>26404</v>
      </c>
    </row>
    <row r="179" spans="1:8" ht="15" customHeight="1">
      <c r="A179" s="117">
        <v>168</v>
      </c>
      <c r="B179" s="129" t="s">
        <v>254</v>
      </c>
      <c r="C179" s="83">
        <v>8110082090</v>
      </c>
      <c r="D179" s="117">
        <v>540</v>
      </c>
      <c r="E179" s="82" t="s">
        <v>286</v>
      </c>
      <c r="F179" s="81">
        <f>'прил 6 ведом'!G148</f>
        <v>26404</v>
      </c>
      <c r="G179" s="81">
        <f>'прил 6 ведом'!H148</f>
        <v>26404</v>
      </c>
      <c r="H179" s="81">
        <f>'прил 6 ведом'!I148</f>
        <v>26404</v>
      </c>
    </row>
    <row r="180" spans="1:9" ht="14.25">
      <c r="A180" s="117">
        <v>169</v>
      </c>
      <c r="B180" s="119" t="s">
        <v>30</v>
      </c>
      <c r="C180" s="117"/>
      <c r="D180" s="82"/>
      <c r="E180" s="117"/>
      <c r="F180" s="89">
        <f>'прил 6 ведом'!G150</f>
        <v>0</v>
      </c>
      <c r="G180" s="89">
        <v>227850</v>
      </c>
      <c r="H180" s="89">
        <f>'прил 6 ведом'!I150</f>
        <v>437905</v>
      </c>
      <c r="I180" s="12"/>
    </row>
    <row r="181" spans="1:9" ht="14.25">
      <c r="A181" s="191"/>
      <c r="B181" s="191"/>
      <c r="C181" s="117"/>
      <c r="D181" s="90"/>
      <c r="E181" s="117"/>
      <c r="F181" s="81">
        <f>F180+F158+F153++F119+F100+F12+F165</f>
        <v>11766550</v>
      </c>
      <c r="G181" s="81">
        <f>G180+G158+G153++G119+G100+G12+G165</f>
        <v>9341850</v>
      </c>
      <c r="H181" s="81">
        <f>H180+H158+H153++H119+H100+H12+H165</f>
        <v>9196011</v>
      </c>
      <c r="I181" s="15"/>
    </row>
    <row r="183" spans="6:8" ht="13.5">
      <c r="F183" s="108"/>
      <c r="G183" s="108"/>
      <c r="H183" s="108"/>
    </row>
  </sheetData>
  <sheetProtection/>
  <mergeCells count="14">
    <mergeCell ref="A1:H1"/>
    <mergeCell ref="A2:H2"/>
    <mergeCell ref="A3:H3"/>
    <mergeCell ref="A7:H7"/>
    <mergeCell ref="A5:H6"/>
    <mergeCell ref="A181:B181"/>
    <mergeCell ref="F8:F10"/>
    <mergeCell ref="G8:G10"/>
    <mergeCell ref="H8:H10"/>
    <mergeCell ref="E8:E10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4.125" style="3" customWidth="1"/>
    <col min="2" max="2" width="34.625" style="3" customWidth="1"/>
    <col min="3" max="3" width="6.125" style="3" customWidth="1"/>
    <col min="4" max="4" width="11.375" style="3" customWidth="1"/>
    <col min="5" max="5" width="4.375" style="3" customWidth="1"/>
    <col min="6" max="6" width="11.25390625" style="3" customWidth="1"/>
    <col min="7" max="7" width="12.25390625" style="3" customWidth="1"/>
    <col min="8" max="8" width="10.625" style="3" customWidth="1"/>
  </cols>
  <sheetData>
    <row r="1" spans="1:8" ht="13.5">
      <c r="A1" s="198" t="s">
        <v>212</v>
      </c>
      <c r="B1" s="198"/>
      <c r="C1" s="198"/>
      <c r="D1" s="198"/>
      <c r="E1" s="198"/>
      <c r="F1" s="198"/>
      <c r="G1" s="198"/>
      <c r="H1" s="198"/>
    </row>
    <row r="2" spans="1:8" ht="13.5">
      <c r="A2" s="165" t="s">
        <v>136</v>
      </c>
      <c r="B2" s="165"/>
      <c r="C2" s="165"/>
      <c r="D2" s="165"/>
      <c r="E2" s="165"/>
      <c r="F2" s="165"/>
      <c r="G2" s="165"/>
      <c r="H2" s="165"/>
    </row>
    <row r="3" spans="1:8" ht="13.5">
      <c r="A3" s="165" t="s">
        <v>476</v>
      </c>
      <c r="B3" s="165"/>
      <c r="C3" s="165"/>
      <c r="D3" s="165"/>
      <c r="E3" s="165"/>
      <c r="F3" s="165"/>
      <c r="G3" s="165"/>
      <c r="H3" s="165"/>
    </row>
    <row r="4" ht="13.5">
      <c r="A4" s="95"/>
    </row>
    <row r="5" spans="1:7" ht="48" customHeight="1">
      <c r="A5" s="189" t="s">
        <v>409</v>
      </c>
      <c r="B5" s="189"/>
      <c r="C5" s="189"/>
      <c r="D5" s="189"/>
      <c r="E5" s="189"/>
      <c r="F5" s="189"/>
      <c r="G5" s="189"/>
    </row>
    <row r="6" spans="1:7" ht="40.5" customHeight="1">
      <c r="A6" s="189"/>
      <c r="B6" s="189"/>
      <c r="C6" s="189"/>
      <c r="D6" s="189"/>
      <c r="E6" s="189"/>
      <c r="F6" s="189"/>
      <c r="G6" s="189"/>
    </row>
    <row r="7" spans="1:8" ht="15.75" customHeight="1">
      <c r="A7" s="190"/>
      <c r="B7" s="190"/>
      <c r="C7" s="190"/>
      <c r="D7" s="190"/>
      <c r="E7" s="190"/>
      <c r="H7" s="3" t="s">
        <v>56</v>
      </c>
    </row>
    <row r="8" spans="1:8" ht="12.75">
      <c r="A8" s="163" t="s">
        <v>217</v>
      </c>
      <c r="B8" s="164" t="s">
        <v>17</v>
      </c>
      <c r="C8" s="179" t="s">
        <v>256</v>
      </c>
      <c r="D8" s="163" t="s">
        <v>18</v>
      </c>
      <c r="E8" s="163" t="s">
        <v>19</v>
      </c>
      <c r="F8" s="164" t="s">
        <v>420</v>
      </c>
      <c r="G8" s="164" t="s">
        <v>386</v>
      </c>
      <c r="H8" s="164" t="s">
        <v>403</v>
      </c>
    </row>
    <row r="9" spans="1:8" ht="12.75" customHeight="1">
      <c r="A9" s="163"/>
      <c r="B9" s="164"/>
      <c r="C9" s="179"/>
      <c r="D9" s="163"/>
      <c r="E9" s="163"/>
      <c r="F9" s="199"/>
      <c r="G9" s="199"/>
      <c r="H9" s="199"/>
    </row>
    <row r="10" spans="1:8" ht="12.75">
      <c r="A10" s="163"/>
      <c r="B10" s="164"/>
      <c r="C10" s="179"/>
      <c r="D10" s="163"/>
      <c r="E10" s="163"/>
      <c r="F10" s="199"/>
      <c r="G10" s="199"/>
      <c r="H10" s="199"/>
    </row>
    <row r="11" spans="1:8" ht="19.5" customHeight="1">
      <c r="A11" s="18">
        <v>1</v>
      </c>
      <c r="B11" s="20" t="s">
        <v>34</v>
      </c>
      <c r="C11" s="18"/>
      <c r="D11" s="18"/>
      <c r="E11" s="18"/>
      <c r="F11" s="72">
        <f>F12+F53+F62+F78+F106+F122+F133+F148+F150+F160</f>
        <v>11766550</v>
      </c>
      <c r="G11" s="72">
        <f>G12+G53+G62+G78+G106+G122+G133+G150+G163+G147+G160</f>
        <v>9341850</v>
      </c>
      <c r="H11" s="72">
        <f>H12+H53+H62+H78+H106+H122+H133+H150+H163+H147+H160</f>
        <v>9196011</v>
      </c>
    </row>
    <row r="12" spans="1:8" ht="13.5">
      <c r="A12" s="18">
        <v>2</v>
      </c>
      <c r="B12" s="21" t="s">
        <v>257</v>
      </c>
      <c r="C12" s="22" t="s">
        <v>8</v>
      </c>
      <c r="D12" s="18"/>
      <c r="E12" s="18"/>
      <c r="F12" s="75">
        <f>F13+F19+F29+F35</f>
        <v>5308662</v>
      </c>
      <c r="G12" s="75">
        <f>G13+G19+G29+G35</f>
        <v>5385675</v>
      </c>
      <c r="H12" s="75">
        <f>H13+H19+H29+H35</f>
        <v>5399325</v>
      </c>
    </row>
    <row r="13" spans="1:8" ht="40.5">
      <c r="A13" s="18">
        <v>3</v>
      </c>
      <c r="B13" s="21" t="s">
        <v>16</v>
      </c>
      <c r="C13" s="22" t="s">
        <v>9</v>
      </c>
      <c r="D13" s="18"/>
      <c r="E13" s="18"/>
      <c r="F13" s="75">
        <f aca="true" t="shared" si="0" ref="F13:H14">F14</f>
        <v>940190</v>
      </c>
      <c r="G13" s="75">
        <f t="shared" si="0"/>
        <v>940190</v>
      </c>
      <c r="H13" s="75">
        <f t="shared" si="0"/>
        <v>940190</v>
      </c>
    </row>
    <row r="14" spans="1:8" ht="54.75">
      <c r="A14" s="18">
        <v>4</v>
      </c>
      <c r="B14" s="21" t="s">
        <v>60</v>
      </c>
      <c r="C14" s="22" t="s">
        <v>9</v>
      </c>
      <c r="D14" s="41">
        <v>9100000000</v>
      </c>
      <c r="E14" s="18"/>
      <c r="F14" s="75">
        <f t="shared" si="0"/>
        <v>940190</v>
      </c>
      <c r="G14" s="75">
        <f t="shared" si="0"/>
        <v>940190</v>
      </c>
      <c r="H14" s="75">
        <f t="shared" si="0"/>
        <v>940190</v>
      </c>
    </row>
    <row r="15" spans="1:8" ht="27">
      <c r="A15" s="18">
        <v>5</v>
      </c>
      <c r="B15" s="17" t="s">
        <v>61</v>
      </c>
      <c r="C15" s="22" t="s">
        <v>9</v>
      </c>
      <c r="D15" s="41">
        <v>9110000000</v>
      </c>
      <c r="E15" s="18"/>
      <c r="F15" s="75">
        <f>F18</f>
        <v>940190</v>
      </c>
      <c r="G15" s="75">
        <f>G18</f>
        <v>940190</v>
      </c>
      <c r="H15" s="75">
        <f>H18</f>
        <v>940190</v>
      </c>
    </row>
    <row r="16" spans="1:8" ht="81.75">
      <c r="A16" s="18">
        <v>6</v>
      </c>
      <c r="B16" s="21" t="s">
        <v>62</v>
      </c>
      <c r="C16" s="22" t="s">
        <v>9</v>
      </c>
      <c r="D16" s="41">
        <v>9110080210</v>
      </c>
      <c r="E16" s="18"/>
      <c r="F16" s="75">
        <f aca="true" t="shared" si="1" ref="F16:H17">F17</f>
        <v>940190</v>
      </c>
      <c r="G16" s="75">
        <f t="shared" si="1"/>
        <v>940190</v>
      </c>
      <c r="H16" s="75">
        <f t="shared" si="1"/>
        <v>940190</v>
      </c>
    </row>
    <row r="17" spans="1:8" ht="81.75">
      <c r="A17" s="18">
        <v>7</v>
      </c>
      <c r="B17" s="21" t="s">
        <v>482</v>
      </c>
      <c r="C17" s="22" t="s">
        <v>9</v>
      </c>
      <c r="D17" s="41">
        <v>9110080210</v>
      </c>
      <c r="E17" s="18">
        <v>100</v>
      </c>
      <c r="F17" s="75">
        <f t="shared" si="1"/>
        <v>940190</v>
      </c>
      <c r="G17" s="75">
        <f t="shared" si="1"/>
        <v>940190</v>
      </c>
      <c r="H17" s="75">
        <f t="shared" si="1"/>
        <v>940190</v>
      </c>
    </row>
    <row r="18" spans="1:8" ht="40.5">
      <c r="A18" s="18">
        <v>8</v>
      </c>
      <c r="B18" s="24" t="s">
        <v>63</v>
      </c>
      <c r="C18" s="26" t="s">
        <v>9</v>
      </c>
      <c r="D18" s="42">
        <v>9110080210</v>
      </c>
      <c r="E18" s="25">
        <v>120</v>
      </c>
      <c r="F18" s="81">
        <f>'прил 6 ведом'!G14</f>
        <v>940190</v>
      </c>
      <c r="G18" s="81">
        <f>F18</f>
        <v>940190</v>
      </c>
      <c r="H18" s="81">
        <f>G18</f>
        <v>940190</v>
      </c>
    </row>
    <row r="19" spans="1:8" ht="68.25">
      <c r="A19" s="18">
        <v>9</v>
      </c>
      <c r="B19" s="21" t="s">
        <v>259</v>
      </c>
      <c r="C19" s="22" t="s">
        <v>10</v>
      </c>
      <c r="D19" s="41"/>
      <c r="E19" s="18"/>
      <c r="F19" s="75">
        <f>F20</f>
        <v>3774743</v>
      </c>
      <c r="G19" s="75">
        <f>G20</f>
        <v>3851756</v>
      </c>
      <c r="H19" s="75">
        <f>H20</f>
        <v>3865406</v>
      </c>
    </row>
    <row r="20" spans="1:8" ht="27">
      <c r="A20" s="18">
        <v>10</v>
      </c>
      <c r="B20" s="21" t="s">
        <v>64</v>
      </c>
      <c r="C20" s="22" t="s">
        <v>10</v>
      </c>
      <c r="D20" s="41">
        <v>8100000000</v>
      </c>
      <c r="E20" s="18"/>
      <c r="F20" s="75">
        <f aca="true" t="shared" si="2" ref="F20:H21">F21</f>
        <v>3774743</v>
      </c>
      <c r="G20" s="75">
        <f t="shared" si="2"/>
        <v>3851756</v>
      </c>
      <c r="H20" s="75">
        <f t="shared" si="2"/>
        <v>3865406</v>
      </c>
    </row>
    <row r="21" spans="1:8" ht="27">
      <c r="A21" s="18">
        <v>11</v>
      </c>
      <c r="B21" s="21" t="s">
        <v>68</v>
      </c>
      <c r="C21" s="22" t="s">
        <v>10</v>
      </c>
      <c r="D21" s="41">
        <v>8110000000</v>
      </c>
      <c r="E21" s="18"/>
      <c r="F21" s="75">
        <f t="shared" si="2"/>
        <v>3774743</v>
      </c>
      <c r="G21" s="75">
        <f t="shared" si="2"/>
        <v>3851756</v>
      </c>
      <c r="H21" s="75">
        <f t="shared" si="2"/>
        <v>3865406</v>
      </c>
    </row>
    <row r="22" spans="1:8" ht="68.25">
      <c r="A22" s="18">
        <v>12</v>
      </c>
      <c r="B22" s="21" t="s">
        <v>65</v>
      </c>
      <c r="C22" s="22" t="s">
        <v>10</v>
      </c>
      <c r="D22" s="41">
        <v>8110080210</v>
      </c>
      <c r="E22" s="18"/>
      <c r="F22" s="75">
        <f>F23+F25+F27</f>
        <v>3774743</v>
      </c>
      <c r="G22" s="75">
        <f>G23+G25+G27</f>
        <v>3851756</v>
      </c>
      <c r="H22" s="75">
        <f>H23+H25+H27</f>
        <v>3865406</v>
      </c>
    </row>
    <row r="23" spans="1:8" ht="81.75">
      <c r="A23" s="18">
        <v>13</v>
      </c>
      <c r="B23" s="21" t="s">
        <v>482</v>
      </c>
      <c r="C23" s="22" t="s">
        <v>10</v>
      </c>
      <c r="D23" s="41">
        <v>8110080210</v>
      </c>
      <c r="E23" s="18">
        <v>100</v>
      </c>
      <c r="F23" s="75">
        <f>F24</f>
        <v>3399088</v>
      </c>
      <c r="G23" s="75">
        <f>G24</f>
        <v>3399088</v>
      </c>
      <c r="H23" s="75">
        <f>H24</f>
        <v>3399088</v>
      </c>
    </row>
    <row r="24" spans="1:8" ht="40.5">
      <c r="A24" s="18">
        <v>14</v>
      </c>
      <c r="B24" s="24" t="s">
        <v>63</v>
      </c>
      <c r="C24" s="26" t="s">
        <v>10</v>
      </c>
      <c r="D24" s="42">
        <v>8110080210</v>
      </c>
      <c r="E24" s="25">
        <v>120</v>
      </c>
      <c r="F24" s="81">
        <f>'прил 6 ведом'!G25</f>
        <v>3399088</v>
      </c>
      <c r="G24" s="81">
        <f>'прил 6 ведом'!H25</f>
        <v>3399088</v>
      </c>
      <c r="H24" s="81">
        <f>'прил 6 ведом'!I25</f>
        <v>3399088</v>
      </c>
    </row>
    <row r="25" spans="1:8" ht="27">
      <c r="A25" s="18">
        <v>15</v>
      </c>
      <c r="B25" s="24" t="s">
        <v>80</v>
      </c>
      <c r="C25" s="26" t="s">
        <v>10</v>
      </c>
      <c r="D25" s="42">
        <v>8110080210</v>
      </c>
      <c r="E25" s="25">
        <v>200</v>
      </c>
      <c r="F25" s="75">
        <f>F26</f>
        <v>371075</v>
      </c>
      <c r="G25" s="75">
        <f>G26</f>
        <v>448088</v>
      </c>
      <c r="H25" s="75">
        <f>H26</f>
        <v>461738</v>
      </c>
    </row>
    <row r="26" spans="1:8" ht="40.5">
      <c r="A26" s="18">
        <v>16</v>
      </c>
      <c r="B26" s="24" t="s">
        <v>82</v>
      </c>
      <c r="C26" s="26" t="s">
        <v>10</v>
      </c>
      <c r="D26" s="42">
        <v>8110080210</v>
      </c>
      <c r="E26" s="25">
        <v>240</v>
      </c>
      <c r="F26" s="81">
        <f>'прил 6 ведом'!G26</f>
        <v>371075</v>
      </c>
      <c r="G26" s="81">
        <f>'прил 6 ведом'!H26</f>
        <v>448088</v>
      </c>
      <c r="H26" s="81">
        <f>'прил 6 ведом'!I26</f>
        <v>461738</v>
      </c>
    </row>
    <row r="27" spans="1:8" ht="13.5">
      <c r="A27" s="18">
        <v>17</v>
      </c>
      <c r="B27" s="24" t="s">
        <v>66</v>
      </c>
      <c r="C27" s="26" t="s">
        <v>10</v>
      </c>
      <c r="D27" s="42">
        <v>8110080210</v>
      </c>
      <c r="E27" s="25">
        <v>800</v>
      </c>
      <c r="F27" s="75">
        <f>F28</f>
        <v>4580</v>
      </c>
      <c r="G27" s="75">
        <f>G28</f>
        <v>4580</v>
      </c>
      <c r="H27" s="75">
        <f>H28</f>
        <v>4580</v>
      </c>
    </row>
    <row r="28" spans="1:8" ht="13.5">
      <c r="A28" s="18">
        <v>18</v>
      </c>
      <c r="B28" s="24" t="s">
        <v>162</v>
      </c>
      <c r="C28" s="26" t="s">
        <v>10</v>
      </c>
      <c r="D28" s="42">
        <v>8110080210</v>
      </c>
      <c r="E28" s="25">
        <v>850</v>
      </c>
      <c r="F28" s="81">
        <v>4580</v>
      </c>
      <c r="G28" s="81">
        <v>4580</v>
      </c>
      <c r="H28" s="81">
        <v>4580</v>
      </c>
    </row>
    <row r="29" spans="1:8" ht="13.5">
      <c r="A29" s="18">
        <v>19</v>
      </c>
      <c r="B29" s="17" t="s">
        <v>260</v>
      </c>
      <c r="C29" s="22" t="s">
        <v>23</v>
      </c>
      <c r="D29" s="41"/>
      <c r="E29" s="18"/>
      <c r="F29" s="75">
        <f aca="true" t="shared" si="3" ref="F29:H30">F30</f>
        <v>1000</v>
      </c>
      <c r="G29" s="75">
        <f t="shared" si="3"/>
        <v>1000</v>
      </c>
      <c r="H29" s="75">
        <f t="shared" si="3"/>
        <v>1000</v>
      </c>
    </row>
    <row r="30" spans="1:8" ht="27">
      <c r="A30" s="18">
        <v>20</v>
      </c>
      <c r="B30" s="21" t="s">
        <v>64</v>
      </c>
      <c r="C30" s="22" t="s">
        <v>23</v>
      </c>
      <c r="D30" s="41">
        <v>8100000000</v>
      </c>
      <c r="E30" s="18"/>
      <c r="F30" s="75">
        <f t="shared" si="3"/>
        <v>1000</v>
      </c>
      <c r="G30" s="75">
        <f t="shared" si="3"/>
        <v>1000</v>
      </c>
      <c r="H30" s="75">
        <f t="shared" si="3"/>
        <v>1000</v>
      </c>
    </row>
    <row r="31" spans="1:8" ht="27">
      <c r="A31" s="18">
        <v>21</v>
      </c>
      <c r="B31" s="21" t="s">
        <v>68</v>
      </c>
      <c r="C31" s="22" t="s">
        <v>23</v>
      </c>
      <c r="D31" s="41">
        <v>8110000000</v>
      </c>
      <c r="E31" s="18"/>
      <c r="F31" s="75">
        <f>F33</f>
        <v>1000</v>
      </c>
      <c r="G31" s="75">
        <f>G33</f>
        <v>1000</v>
      </c>
      <c r="H31" s="75">
        <f>H33</f>
        <v>1000</v>
      </c>
    </row>
    <row r="32" spans="1:8" ht="54.75">
      <c r="A32" s="18">
        <v>22</v>
      </c>
      <c r="B32" s="17" t="s">
        <v>35</v>
      </c>
      <c r="C32" s="22" t="s">
        <v>23</v>
      </c>
      <c r="D32" s="41">
        <v>8110080050</v>
      </c>
      <c r="E32" s="18"/>
      <c r="F32" s="75">
        <f aca="true" t="shared" si="4" ref="F32:H33">F33</f>
        <v>1000</v>
      </c>
      <c r="G32" s="75">
        <f t="shared" si="4"/>
        <v>1000</v>
      </c>
      <c r="H32" s="75">
        <f t="shared" si="4"/>
        <v>1000</v>
      </c>
    </row>
    <row r="33" spans="1:8" ht="13.5">
      <c r="A33" s="18">
        <v>23</v>
      </c>
      <c r="B33" s="17" t="s">
        <v>66</v>
      </c>
      <c r="C33" s="22" t="s">
        <v>23</v>
      </c>
      <c r="D33" s="41">
        <v>8110080050</v>
      </c>
      <c r="E33" s="22" t="s">
        <v>67</v>
      </c>
      <c r="F33" s="75">
        <f t="shared" si="4"/>
        <v>1000</v>
      </c>
      <c r="G33" s="75">
        <f t="shared" si="4"/>
        <v>1000</v>
      </c>
      <c r="H33" s="75">
        <f t="shared" si="4"/>
        <v>1000</v>
      </c>
    </row>
    <row r="34" spans="1:8" ht="13.5">
      <c r="A34" s="18">
        <v>24</v>
      </c>
      <c r="B34" s="17" t="s">
        <v>160</v>
      </c>
      <c r="C34" s="22" t="s">
        <v>23</v>
      </c>
      <c r="D34" s="41">
        <v>8110080050</v>
      </c>
      <c r="E34" s="22" t="s">
        <v>159</v>
      </c>
      <c r="F34" s="81">
        <v>1000</v>
      </c>
      <c r="G34" s="81">
        <v>1000</v>
      </c>
      <c r="H34" s="81">
        <v>1000</v>
      </c>
    </row>
    <row r="35" spans="1:8" ht="13.5">
      <c r="A35" s="18">
        <v>25</v>
      </c>
      <c r="B35" s="17" t="s">
        <v>266</v>
      </c>
      <c r="C35" s="22" t="s">
        <v>265</v>
      </c>
      <c r="D35" s="41"/>
      <c r="E35" s="22"/>
      <c r="F35" s="81">
        <f>F36+F44</f>
        <v>592729</v>
      </c>
      <c r="G35" s="81">
        <f>G36+G44</f>
        <v>592729</v>
      </c>
      <c r="H35" s="81">
        <f>H36+H44</f>
        <v>592729</v>
      </c>
    </row>
    <row r="36" spans="1:8" ht="66.75" customHeight="1">
      <c r="A36" s="18">
        <v>26</v>
      </c>
      <c r="B36" s="21" t="s">
        <v>204</v>
      </c>
      <c r="C36" s="26" t="s">
        <v>265</v>
      </c>
      <c r="D36" s="42">
        <v>100000000</v>
      </c>
      <c r="E36" s="25"/>
      <c r="F36" s="75">
        <f>F37</f>
        <v>586257</v>
      </c>
      <c r="G36" s="75">
        <f>G37</f>
        <v>586257</v>
      </c>
      <c r="H36" s="75">
        <f>H37</f>
        <v>586257</v>
      </c>
    </row>
    <row r="37" spans="1:8" ht="27">
      <c r="A37" s="18">
        <v>27</v>
      </c>
      <c r="B37" s="24" t="s">
        <v>483</v>
      </c>
      <c r="C37" s="26" t="s">
        <v>265</v>
      </c>
      <c r="D37" s="42">
        <v>110000000</v>
      </c>
      <c r="E37" s="25"/>
      <c r="F37" s="75">
        <f>F38+F41</f>
        <v>586257</v>
      </c>
      <c r="G37" s="75">
        <f>G38+G41</f>
        <v>586257</v>
      </c>
      <c r="H37" s="75">
        <f>H38+H41</f>
        <v>586257</v>
      </c>
    </row>
    <row r="38" spans="1:8" ht="96">
      <c r="A38" s="18">
        <v>28</v>
      </c>
      <c r="B38" s="24" t="s">
        <v>193</v>
      </c>
      <c r="C38" s="26" t="s">
        <v>265</v>
      </c>
      <c r="D38" s="42">
        <v>110081010</v>
      </c>
      <c r="E38" s="25"/>
      <c r="F38" s="75">
        <f aca="true" t="shared" si="5" ref="F38:H39">F39</f>
        <v>559609</v>
      </c>
      <c r="G38" s="75">
        <f t="shared" si="5"/>
        <v>559609</v>
      </c>
      <c r="H38" s="75">
        <f t="shared" si="5"/>
        <v>559609</v>
      </c>
    </row>
    <row r="39" spans="1:8" ht="81.75">
      <c r="A39" s="18">
        <v>29</v>
      </c>
      <c r="B39" s="21" t="s">
        <v>482</v>
      </c>
      <c r="C39" s="26" t="s">
        <v>265</v>
      </c>
      <c r="D39" s="42">
        <v>110081010</v>
      </c>
      <c r="E39" s="25">
        <v>100</v>
      </c>
      <c r="F39" s="75">
        <f t="shared" si="5"/>
        <v>559609</v>
      </c>
      <c r="G39" s="75">
        <f t="shared" si="5"/>
        <v>559609</v>
      </c>
      <c r="H39" s="75">
        <f t="shared" si="5"/>
        <v>559609</v>
      </c>
    </row>
    <row r="40" spans="1:8" ht="40.5">
      <c r="A40" s="18">
        <v>30</v>
      </c>
      <c r="B40" s="24" t="s">
        <v>63</v>
      </c>
      <c r="C40" s="26" t="s">
        <v>265</v>
      </c>
      <c r="D40" s="42">
        <v>110081010</v>
      </c>
      <c r="E40" s="25">
        <v>120</v>
      </c>
      <c r="F40" s="81">
        <f>'прил 6 ведом'!G42</f>
        <v>559609</v>
      </c>
      <c r="G40" s="81">
        <f>'прил 6 ведом'!H42</f>
        <v>559609</v>
      </c>
      <c r="H40" s="81">
        <f>'прил 6 ведом'!I42</f>
        <v>559609</v>
      </c>
    </row>
    <row r="41" spans="1:8" ht="96">
      <c r="A41" s="18">
        <v>31</v>
      </c>
      <c r="B41" s="24" t="s">
        <v>194</v>
      </c>
      <c r="C41" s="26" t="s">
        <v>265</v>
      </c>
      <c r="D41" s="42">
        <v>110081060</v>
      </c>
      <c r="E41" s="25"/>
      <c r="F41" s="75">
        <f aca="true" t="shared" si="6" ref="F41:H42">F42</f>
        <v>26648</v>
      </c>
      <c r="G41" s="75">
        <f t="shared" si="6"/>
        <v>26648</v>
      </c>
      <c r="H41" s="75">
        <f t="shared" si="6"/>
        <v>26648</v>
      </c>
    </row>
    <row r="42" spans="1:8" ht="81.75">
      <c r="A42" s="18">
        <v>32</v>
      </c>
      <c r="B42" s="21" t="s">
        <v>482</v>
      </c>
      <c r="C42" s="26" t="s">
        <v>265</v>
      </c>
      <c r="D42" s="42">
        <v>110081060</v>
      </c>
      <c r="E42" s="25">
        <v>100</v>
      </c>
      <c r="F42" s="75">
        <f t="shared" si="6"/>
        <v>26648</v>
      </c>
      <c r="G42" s="75">
        <f t="shared" si="6"/>
        <v>26648</v>
      </c>
      <c r="H42" s="75">
        <f t="shared" si="6"/>
        <v>26648</v>
      </c>
    </row>
    <row r="43" spans="1:9" ht="42.75" customHeight="1">
      <c r="A43" s="18">
        <v>33</v>
      </c>
      <c r="B43" s="24" t="s">
        <v>63</v>
      </c>
      <c r="C43" s="26" t="s">
        <v>265</v>
      </c>
      <c r="D43" s="42">
        <v>110081060</v>
      </c>
      <c r="E43" s="25">
        <v>120</v>
      </c>
      <c r="F43" s="81">
        <f>'прил 6 ведом'!G45</f>
        <v>26648</v>
      </c>
      <c r="G43" s="81">
        <f>'прил 6 ведом'!H45</f>
        <v>26648</v>
      </c>
      <c r="H43" s="81">
        <f>'прил 6 ведом'!I45</f>
        <v>26648</v>
      </c>
      <c r="I43" s="85"/>
    </row>
    <row r="44" spans="1:8" ht="27">
      <c r="A44" s="18">
        <v>34</v>
      </c>
      <c r="B44" s="21" t="s">
        <v>64</v>
      </c>
      <c r="C44" s="22" t="s">
        <v>265</v>
      </c>
      <c r="D44" s="41">
        <v>8100000000</v>
      </c>
      <c r="E44" s="22"/>
      <c r="F44" s="75">
        <f>F45</f>
        <v>6472</v>
      </c>
      <c r="G44" s="75">
        <f>G45</f>
        <v>6472</v>
      </c>
      <c r="H44" s="75">
        <f>H45</f>
        <v>6472</v>
      </c>
    </row>
    <row r="45" spans="1:8" ht="27">
      <c r="A45" s="18">
        <v>35</v>
      </c>
      <c r="B45" s="21" t="s">
        <v>68</v>
      </c>
      <c r="C45" s="22" t="s">
        <v>265</v>
      </c>
      <c r="D45" s="41">
        <v>8110000000</v>
      </c>
      <c r="E45" s="22"/>
      <c r="F45" s="75">
        <f>F46+F50</f>
        <v>6472</v>
      </c>
      <c r="G45" s="75">
        <f>G46+G50</f>
        <v>6472</v>
      </c>
      <c r="H45" s="75">
        <f>H46+H50</f>
        <v>6472</v>
      </c>
    </row>
    <row r="46" spans="1:8" ht="27">
      <c r="A46" s="18">
        <v>36</v>
      </c>
      <c r="B46" s="21" t="s">
        <v>68</v>
      </c>
      <c r="C46" s="22" t="s">
        <v>265</v>
      </c>
      <c r="D46" s="41">
        <v>8180000000</v>
      </c>
      <c r="E46" s="22"/>
      <c r="F46" s="75">
        <f aca="true" t="shared" si="7" ref="F46:H48">F47</f>
        <v>6472</v>
      </c>
      <c r="G46" s="75">
        <f t="shared" si="7"/>
        <v>6472</v>
      </c>
      <c r="H46" s="75">
        <f t="shared" si="7"/>
        <v>6472</v>
      </c>
    </row>
    <row r="47" spans="1:8" ht="109.5">
      <c r="A47" s="18">
        <v>37</v>
      </c>
      <c r="B47" s="17" t="s">
        <v>69</v>
      </c>
      <c r="C47" s="22" t="s">
        <v>265</v>
      </c>
      <c r="D47" s="41">
        <v>8110075140</v>
      </c>
      <c r="E47" s="22"/>
      <c r="F47" s="75">
        <f t="shared" si="7"/>
        <v>6472</v>
      </c>
      <c r="G47" s="75">
        <f t="shared" si="7"/>
        <v>6472</v>
      </c>
      <c r="H47" s="75">
        <f t="shared" si="7"/>
        <v>6472</v>
      </c>
    </row>
    <row r="48" spans="1:8" ht="27">
      <c r="A48" s="18">
        <v>38</v>
      </c>
      <c r="B48" s="24" t="s">
        <v>80</v>
      </c>
      <c r="C48" s="26" t="s">
        <v>265</v>
      </c>
      <c r="D48" s="42">
        <v>8110075140</v>
      </c>
      <c r="E48" s="26" t="s">
        <v>81</v>
      </c>
      <c r="F48" s="75">
        <f t="shared" si="7"/>
        <v>6472</v>
      </c>
      <c r="G48" s="75">
        <f t="shared" si="7"/>
        <v>6472</v>
      </c>
      <c r="H48" s="75">
        <f t="shared" si="7"/>
        <v>6472</v>
      </c>
    </row>
    <row r="49" spans="1:8" ht="40.5">
      <c r="A49" s="18">
        <v>39</v>
      </c>
      <c r="B49" s="24" t="s">
        <v>82</v>
      </c>
      <c r="C49" s="26" t="s">
        <v>265</v>
      </c>
      <c r="D49" s="42">
        <v>8110075140</v>
      </c>
      <c r="E49" s="26" t="s">
        <v>83</v>
      </c>
      <c r="F49" s="81">
        <f>'прил 6 ведом'!G39</f>
        <v>6472</v>
      </c>
      <c r="G49" s="81">
        <f>'прил 6 ведом'!H39</f>
        <v>6472</v>
      </c>
      <c r="H49" s="81">
        <f>'прил 6 ведом'!I39</f>
        <v>6472</v>
      </c>
    </row>
    <row r="50" spans="1:8" ht="96" hidden="1">
      <c r="A50" s="18">
        <v>40</v>
      </c>
      <c r="B50" s="21" t="s">
        <v>70</v>
      </c>
      <c r="C50" s="22" t="s">
        <v>265</v>
      </c>
      <c r="D50" s="41">
        <v>8110080850</v>
      </c>
      <c r="E50" s="22"/>
      <c r="F50" s="75">
        <f aca="true" t="shared" si="8" ref="F50:H51">F51</f>
        <v>0</v>
      </c>
      <c r="G50" s="75">
        <f t="shared" si="8"/>
        <v>0</v>
      </c>
      <c r="H50" s="75">
        <f t="shared" si="8"/>
        <v>0</v>
      </c>
    </row>
    <row r="51" spans="1:8" ht="27" hidden="1">
      <c r="A51" s="18">
        <v>41</v>
      </c>
      <c r="B51" s="24" t="s">
        <v>80</v>
      </c>
      <c r="C51" s="22" t="s">
        <v>265</v>
      </c>
      <c r="D51" s="41">
        <v>8110080850</v>
      </c>
      <c r="E51" s="22" t="s">
        <v>81</v>
      </c>
      <c r="F51" s="75">
        <f t="shared" si="8"/>
        <v>0</v>
      </c>
      <c r="G51" s="75">
        <f t="shared" si="8"/>
        <v>0</v>
      </c>
      <c r="H51" s="75">
        <f t="shared" si="8"/>
        <v>0</v>
      </c>
    </row>
    <row r="52" spans="1:8" ht="40.5" hidden="1">
      <c r="A52" s="18">
        <v>42</v>
      </c>
      <c r="B52" s="24" t="s">
        <v>82</v>
      </c>
      <c r="C52" s="22" t="s">
        <v>265</v>
      </c>
      <c r="D52" s="41">
        <v>8110080850</v>
      </c>
      <c r="E52" s="22" t="s">
        <v>83</v>
      </c>
      <c r="F52" s="84">
        <v>0</v>
      </c>
      <c r="G52" s="84">
        <v>0</v>
      </c>
      <c r="H52" s="84">
        <v>0</v>
      </c>
    </row>
    <row r="53" spans="1:8" ht="13.5">
      <c r="A53" s="18">
        <v>43</v>
      </c>
      <c r="B53" s="17" t="s">
        <v>267</v>
      </c>
      <c r="C53" s="22" t="s">
        <v>269</v>
      </c>
      <c r="D53" s="41"/>
      <c r="E53" s="22"/>
      <c r="F53" s="81">
        <f aca="true" t="shared" si="9" ref="F53:H56">F54</f>
        <v>104467</v>
      </c>
      <c r="G53" s="75">
        <f t="shared" si="9"/>
        <v>107475</v>
      </c>
      <c r="H53" s="75">
        <f t="shared" si="9"/>
        <v>0</v>
      </c>
    </row>
    <row r="54" spans="1:8" ht="27">
      <c r="A54" s="18">
        <v>44</v>
      </c>
      <c r="B54" s="17" t="s">
        <v>268</v>
      </c>
      <c r="C54" s="22" t="s">
        <v>270</v>
      </c>
      <c r="D54" s="41"/>
      <c r="E54" s="22"/>
      <c r="F54" s="75">
        <f t="shared" si="9"/>
        <v>104467</v>
      </c>
      <c r="G54" s="75">
        <f t="shared" si="9"/>
        <v>107475</v>
      </c>
      <c r="H54" s="75">
        <f t="shared" si="9"/>
        <v>0</v>
      </c>
    </row>
    <row r="55" spans="1:8" ht="27">
      <c r="A55" s="18">
        <v>45</v>
      </c>
      <c r="B55" s="21" t="s">
        <v>64</v>
      </c>
      <c r="C55" s="22" t="s">
        <v>270</v>
      </c>
      <c r="D55" s="41">
        <v>8100000000</v>
      </c>
      <c r="E55" s="22"/>
      <c r="F55" s="75">
        <f t="shared" si="9"/>
        <v>104467</v>
      </c>
      <c r="G55" s="75">
        <f t="shared" si="9"/>
        <v>107475</v>
      </c>
      <c r="H55" s="75">
        <f t="shared" si="9"/>
        <v>0</v>
      </c>
    </row>
    <row r="56" spans="1:8" ht="27">
      <c r="A56" s="18">
        <v>46</v>
      </c>
      <c r="B56" s="21" t="s">
        <v>68</v>
      </c>
      <c r="C56" s="22" t="s">
        <v>270</v>
      </c>
      <c r="D56" s="41">
        <v>8110000000</v>
      </c>
      <c r="E56" s="22"/>
      <c r="F56" s="75">
        <f>F57</f>
        <v>104467</v>
      </c>
      <c r="G56" s="75">
        <f t="shared" si="9"/>
        <v>107475</v>
      </c>
      <c r="H56" s="75">
        <f t="shared" si="9"/>
        <v>0</v>
      </c>
    </row>
    <row r="57" spans="1:8" ht="81.75">
      <c r="A57" s="18">
        <v>47</v>
      </c>
      <c r="B57" s="17" t="s">
        <v>37</v>
      </c>
      <c r="C57" s="22" t="s">
        <v>270</v>
      </c>
      <c r="D57" s="41">
        <v>8110051180</v>
      </c>
      <c r="E57" s="22"/>
      <c r="F57" s="75">
        <f>F59+F60</f>
        <v>104467</v>
      </c>
      <c r="G57" s="75">
        <f>G58+G60</f>
        <v>107475</v>
      </c>
      <c r="H57" s="75">
        <f>H58+H60</f>
        <v>0</v>
      </c>
    </row>
    <row r="58" spans="1:8" ht="81.75">
      <c r="A58" s="18">
        <v>48</v>
      </c>
      <c r="B58" s="21" t="s">
        <v>482</v>
      </c>
      <c r="C58" s="22" t="s">
        <v>270</v>
      </c>
      <c r="D58" s="41">
        <v>8110051180</v>
      </c>
      <c r="E58" s="22" t="s">
        <v>161</v>
      </c>
      <c r="F58" s="75">
        <f>F59</f>
        <v>104467</v>
      </c>
      <c r="G58" s="75">
        <f>G59</f>
        <v>107475</v>
      </c>
      <c r="H58" s="75">
        <f>H59</f>
        <v>0</v>
      </c>
    </row>
    <row r="59" spans="1:8" ht="40.5">
      <c r="A59" s="18">
        <v>49</v>
      </c>
      <c r="B59" s="21" t="s">
        <v>63</v>
      </c>
      <c r="C59" s="28" t="s">
        <v>270</v>
      </c>
      <c r="D59" s="43">
        <v>8110051180</v>
      </c>
      <c r="E59" s="28" t="s">
        <v>79</v>
      </c>
      <c r="F59" s="81">
        <f>'прил 6 ведом'!G52</f>
        <v>104467</v>
      </c>
      <c r="G59" s="81">
        <v>107475</v>
      </c>
      <c r="H59" s="81">
        <v>0</v>
      </c>
    </row>
    <row r="60" spans="1:8" ht="27">
      <c r="A60" s="18">
        <v>50</v>
      </c>
      <c r="B60" s="21" t="s">
        <v>80</v>
      </c>
      <c r="C60" s="28" t="s">
        <v>270</v>
      </c>
      <c r="D60" s="43">
        <v>8110051180</v>
      </c>
      <c r="E60" s="28" t="s">
        <v>81</v>
      </c>
      <c r="F60" s="75">
        <f>F61</f>
        <v>0</v>
      </c>
      <c r="G60" s="75">
        <f>G61</f>
        <v>0</v>
      </c>
      <c r="H60" s="75">
        <f>H61</f>
        <v>0</v>
      </c>
    </row>
    <row r="61" spans="1:8" ht="40.5">
      <c r="A61" s="18">
        <v>51</v>
      </c>
      <c r="B61" s="21" t="s">
        <v>82</v>
      </c>
      <c r="C61" s="28" t="s">
        <v>270</v>
      </c>
      <c r="D61" s="43">
        <v>8110051180</v>
      </c>
      <c r="E61" s="28" t="s">
        <v>83</v>
      </c>
      <c r="F61" s="81">
        <f>'прил 6 ведом'!G55</f>
        <v>0</v>
      </c>
      <c r="G61" s="81">
        <f>'прил 6 ведом'!H56</f>
        <v>0</v>
      </c>
      <c r="H61" s="81">
        <f>'прил 6 ведом'!I56</f>
        <v>0</v>
      </c>
    </row>
    <row r="62" spans="1:8" ht="30" customHeight="1">
      <c r="A62" s="18">
        <v>52</v>
      </c>
      <c r="B62" s="17" t="s">
        <v>271</v>
      </c>
      <c r="C62" s="22" t="s">
        <v>2</v>
      </c>
      <c r="D62" s="41"/>
      <c r="E62" s="22"/>
      <c r="F62" s="81">
        <f>F64+F72</f>
        <v>182776</v>
      </c>
      <c r="G62" s="81">
        <f>G64+G72</f>
        <v>164856</v>
      </c>
      <c r="H62" s="81">
        <f>H64+H72</f>
        <v>167019</v>
      </c>
    </row>
    <row r="63" spans="1:8" ht="54.75" customHeight="1">
      <c r="A63" s="18">
        <v>53</v>
      </c>
      <c r="B63" s="17" t="str">
        <f>'прил 7 ЦСР,ВР,РП'!B87</f>
        <v>Защита населения и территории от чрезвычайных ситуаций природного и техногенного характера, пожарная безопасность</v>
      </c>
      <c r="C63" s="22" t="s">
        <v>382</v>
      </c>
      <c r="D63" s="41">
        <v>100000000</v>
      </c>
      <c r="E63" s="22"/>
      <c r="F63" s="81">
        <f aca="true" t="shared" si="10" ref="F63:H64">F64</f>
        <v>110776</v>
      </c>
      <c r="G63" s="81">
        <f t="shared" si="10"/>
        <v>110776</v>
      </c>
      <c r="H63" s="81">
        <f t="shared" si="10"/>
        <v>110776</v>
      </c>
    </row>
    <row r="64" spans="1:8" ht="70.5" customHeight="1">
      <c r="A64" s="18">
        <v>54</v>
      </c>
      <c r="B64" s="17" t="str">
        <f>'прил 6 ведом'!B59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 </v>
      </c>
      <c r="C64" s="22" t="s">
        <v>382</v>
      </c>
      <c r="D64" s="41">
        <v>100000000</v>
      </c>
      <c r="E64" s="22"/>
      <c r="F64" s="81">
        <f t="shared" si="10"/>
        <v>110776</v>
      </c>
      <c r="G64" s="81">
        <f t="shared" si="10"/>
        <v>110776</v>
      </c>
      <c r="H64" s="81">
        <f t="shared" si="10"/>
        <v>110776</v>
      </c>
    </row>
    <row r="65" spans="1:8" ht="41.25" customHeight="1">
      <c r="A65" s="18">
        <v>55</v>
      </c>
      <c r="B65" s="17" t="str">
        <f>'прил 6 ведом'!B60</f>
        <v>Подпрограмма "Обеспечение  безопасности жителей Галанинского сельсовета"</v>
      </c>
      <c r="C65" s="22" t="s">
        <v>382</v>
      </c>
      <c r="D65" s="42">
        <v>130000000</v>
      </c>
      <c r="E65" s="22"/>
      <c r="F65" s="81">
        <f>F66+F69</f>
        <v>110776</v>
      </c>
      <c r="G65" s="81">
        <f>G66+G69</f>
        <v>110776</v>
      </c>
      <c r="H65" s="81">
        <f>H66+H69</f>
        <v>110776</v>
      </c>
    </row>
    <row r="66" spans="1:8" ht="115.5" customHeight="1">
      <c r="A66" s="18">
        <v>56</v>
      </c>
      <c r="B66" s="17" t="str">
        <f>'прил 6 ведом'!B61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66" s="22" t="s">
        <v>382</v>
      </c>
      <c r="D66" s="42" t="s">
        <v>385</v>
      </c>
      <c r="E66" s="22"/>
      <c r="F66" s="80">
        <v>105300</v>
      </c>
      <c r="G66" s="80">
        <v>105300</v>
      </c>
      <c r="H66" s="80">
        <v>105300</v>
      </c>
    </row>
    <row r="67" spans="1:8" ht="30" customHeight="1">
      <c r="A67" s="18">
        <v>57</v>
      </c>
      <c r="B67" s="17" t="str">
        <f>'прил 6 ведом'!B62</f>
        <v>Закупки товаров, работ и услуг для государственных (муниципальных) нужд</v>
      </c>
      <c r="C67" s="22" t="s">
        <v>382</v>
      </c>
      <c r="D67" s="42" t="s">
        <v>385</v>
      </c>
      <c r="E67" s="22" t="s">
        <v>81</v>
      </c>
      <c r="F67" s="80">
        <v>105300</v>
      </c>
      <c r="G67" s="80">
        <v>105300</v>
      </c>
      <c r="H67" s="80">
        <v>105300</v>
      </c>
    </row>
    <row r="68" spans="1:8" ht="53.25" customHeight="1">
      <c r="A68" s="18">
        <v>58</v>
      </c>
      <c r="B68" s="17" t="str">
        <f>B71</f>
        <v>Иные закупки товаров, работ и услуг для обеспечения государственных (муниципальных) нужд</v>
      </c>
      <c r="C68" s="22" t="s">
        <v>382</v>
      </c>
      <c r="D68" s="42" t="s">
        <v>385</v>
      </c>
      <c r="E68" s="22" t="s">
        <v>83</v>
      </c>
      <c r="F68" s="80">
        <v>105300</v>
      </c>
      <c r="G68" s="80">
        <v>105300</v>
      </c>
      <c r="H68" s="80">
        <v>105300</v>
      </c>
    </row>
    <row r="69" spans="1:8" ht="135" customHeight="1">
      <c r="A69" s="18">
        <v>59</v>
      </c>
      <c r="B69" s="17" t="str">
        <f>'прил 6 ведом'!B64</f>
        <v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69" s="22" t="s">
        <v>382</v>
      </c>
      <c r="D69" s="42" t="s">
        <v>385</v>
      </c>
      <c r="E69" s="22"/>
      <c r="F69" s="80">
        <v>5476</v>
      </c>
      <c r="G69" s="80">
        <v>5476</v>
      </c>
      <c r="H69" s="80">
        <v>5476</v>
      </c>
    </row>
    <row r="70" spans="1:8" ht="30" customHeight="1">
      <c r="A70" s="18">
        <v>60</v>
      </c>
      <c r="B70" s="17" t="str">
        <f>'прил 6 ведом'!B65</f>
        <v>Закупки товаров, работ и услуг для государственных (муниципальных) нужд</v>
      </c>
      <c r="C70" s="22" t="s">
        <v>382</v>
      </c>
      <c r="D70" s="42" t="s">
        <v>385</v>
      </c>
      <c r="E70" s="22" t="s">
        <v>81</v>
      </c>
      <c r="F70" s="80">
        <v>5476</v>
      </c>
      <c r="G70" s="80">
        <v>5476</v>
      </c>
      <c r="H70" s="80">
        <v>5476</v>
      </c>
    </row>
    <row r="71" spans="1:8" ht="51.75" customHeight="1">
      <c r="A71" s="18">
        <v>61</v>
      </c>
      <c r="B71" s="17" t="str">
        <f>B77</f>
        <v>Иные закупки товаров, работ и услуг для обеспечения государственных (муниципальных) нужд</v>
      </c>
      <c r="C71" s="22" t="s">
        <v>382</v>
      </c>
      <c r="D71" s="42" t="s">
        <v>385</v>
      </c>
      <c r="E71" s="22" t="s">
        <v>83</v>
      </c>
      <c r="F71" s="80">
        <v>5476</v>
      </c>
      <c r="G71" s="80">
        <v>5476</v>
      </c>
      <c r="H71" s="80">
        <v>5476</v>
      </c>
    </row>
    <row r="72" spans="1:8" ht="40.5">
      <c r="A72" s="18">
        <v>62</v>
      </c>
      <c r="B72" s="17" t="s">
        <v>1</v>
      </c>
      <c r="C72" s="22" t="s">
        <v>3</v>
      </c>
      <c r="D72" s="41"/>
      <c r="E72" s="22"/>
      <c r="F72" s="75">
        <f>F73</f>
        <v>72000</v>
      </c>
      <c r="G72" s="75">
        <f aca="true" t="shared" si="11" ref="G72:H74">G73</f>
        <v>54080</v>
      </c>
      <c r="H72" s="75">
        <f t="shared" si="11"/>
        <v>56243</v>
      </c>
    </row>
    <row r="73" spans="1:8" ht="67.5" customHeight="1">
      <c r="A73" s="18">
        <v>63</v>
      </c>
      <c r="B73" s="17" t="s">
        <v>196</v>
      </c>
      <c r="C73" s="22" t="s">
        <v>3</v>
      </c>
      <c r="D73" s="41">
        <v>100000000</v>
      </c>
      <c r="E73" s="22"/>
      <c r="F73" s="75">
        <f>F74</f>
        <v>72000</v>
      </c>
      <c r="G73" s="75">
        <f>G74</f>
        <v>54080</v>
      </c>
      <c r="H73" s="75">
        <f>H74</f>
        <v>56243</v>
      </c>
    </row>
    <row r="74" spans="1:8" ht="40.5">
      <c r="A74" s="18">
        <v>64</v>
      </c>
      <c r="B74" s="17" t="s">
        <v>71</v>
      </c>
      <c r="C74" s="22" t="s">
        <v>3</v>
      </c>
      <c r="D74" s="41">
        <v>130000000</v>
      </c>
      <c r="E74" s="22"/>
      <c r="F74" s="75">
        <f>F75</f>
        <v>72000</v>
      </c>
      <c r="G74" s="75">
        <f t="shared" si="11"/>
        <v>54080</v>
      </c>
      <c r="H74" s="75">
        <f t="shared" si="11"/>
        <v>56243</v>
      </c>
    </row>
    <row r="75" spans="1:8" ht="123">
      <c r="A75" s="18">
        <v>65</v>
      </c>
      <c r="B75" s="17" t="s">
        <v>190</v>
      </c>
      <c r="C75" s="22" t="s">
        <v>3</v>
      </c>
      <c r="D75" s="41">
        <v>130082020</v>
      </c>
      <c r="E75" s="22"/>
      <c r="F75" s="75">
        <f>F76</f>
        <v>72000</v>
      </c>
      <c r="G75" s="75">
        <f>G76</f>
        <v>54080</v>
      </c>
      <c r="H75" s="75">
        <f>H76</f>
        <v>56243</v>
      </c>
    </row>
    <row r="76" spans="1:8" ht="27">
      <c r="A76" s="18">
        <v>66</v>
      </c>
      <c r="B76" s="24" t="s">
        <v>80</v>
      </c>
      <c r="C76" s="26" t="s">
        <v>3</v>
      </c>
      <c r="D76" s="42">
        <v>130082020</v>
      </c>
      <c r="E76" s="26" t="s">
        <v>81</v>
      </c>
      <c r="F76" s="75">
        <f>F77</f>
        <v>72000</v>
      </c>
      <c r="G76" s="75">
        <f>G77</f>
        <v>54080</v>
      </c>
      <c r="H76" s="75">
        <f>H77</f>
        <v>56243</v>
      </c>
    </row>
    <row r="77" spans="1:8" ht="40.5">
      <c r="A77" s="18">
        <v>67</v>
      </c>
      <c r="B77" s="24" t="s">
        <v>82</v>
      </c>
      <c r="C77" s="26" t="s">
        <v>3</v>
      </c>
      <c r="D77" s="42">
        <v>130082020</v>
      </c>
      <c r="E77" s="26" t="s">
        <v>83</v>
      </c>
      <c r="F77" s="81">
        <f>'прил 6 ведом'!G67</f>
        <v>72000</v>
      </c>
      <c r="G77" s="81">
        <f>'прил 6 ведом'!H67</f>
        <v>54080</v>
      </c>
      <c r="H77" s="81">
        <f>'прил 6 ведом'!I67</f>
        <v>56243</v>
      </c>
    </row>
    <row r="78" spans="1:8" ht="13.5">
      <c r="A78" s="18">
        <v>68</v>
      </c>
      <c r="B78" s="24" t="s">
        <v>87</v>
      </c>
      <c r="C78" s="26" t="s">
        <v>89</v>
      </c>
      <c r="D78" s="42"/>
      <c r="E78" s="26"/>
      <c r="F78" s="81">
        <f>F79</f>
        <v>3522806</v>
      </c>
      <c r="G78" s="75">
        <f aca="true" t="shared" si="12" ref="F78:H80">G79</f>
        <v>851356</v>
      </c>
      <c r="H78" s="75">
        <f t="shared" si="12"/>
        <v>574304</v>
      </c>
    </row>
    <row r="79" spans="1:8" ht="19.5" customHeight="1">
      <c r="A79" s="18">
        <v>69</v>
      </c>
      <c r="B79" s="24" t="s">
        <v>72</v>
      </c>
      <c r="C79" s="26" t="s">
        <v>90</v>
      </c>
      <c r="D79" s="42"/>
      <c r="E79" s="26"/>
      <c r="F79" s="75">
        <f t="shared" si="12"/>
        <v>3522806</v>
      </c>
      <c r="G79" s="75">
        <f t="shared" si="12"/>
        <v>851356</v>
      </c>
      <c r="H79" s="75">
        <f t="shared" si="12"/>
        <v>574304</v>
      </c>
    </row>
    <row r="80" spans="1:8" ht="63.75" customHeight="1">
      <c r="A80" s="18">
        <v>70</v>
      </c>
      <c r="B80" s="24" t="s">
        <v>196</v>
      </c>
      <c r="C80" s="26" t="s">
        <v>90</v>
      </c>
      <c r="D80" s="42">
        <v>100000000</v>
      </c>
      <c r="E80" s="26"/>
      <c r="F80" s="75">
        <f>F81</f>
        <v>3522806</v>
      </c>
      <c r="G80" s="75">
        <f t="shared" si="12"/>
        <v>851356</v>
      </c>
      <c r="H80" s="75">
        <f t="shared" si="12"/>
        <v>574304</v>
      </c>
    </row>
    <row r="81" spans="1:8" ht="40.5">
      <c r="A81" s="18">
        <v>71</v>
      </c>
      <c r="B81" s="24" t="s">
        <v>426</v>
      </c>
      <c r="C81" s="26" t="s">
        <v>90</v>
      </c>
      <c r="D81" s="42">
        <v>120000000</v>
      </c>
      <c r="E81" s="26"/>
      <c r="F81" s="75">
        <f>F100+F103+F82+F85+F88+F91+F94+F97</f>
        <v>3522806</v>
      </c>
      <c r="G81" s="75">
        <f>G100+G103+G82+G85+G88+G91+G94+G97</f>
        <v>851356</v>
      </c>
      <c r="H81" s="75">
        <f>H100+H103+H82+H85+H88+H91+H94+H97</f>
        <v>574304</v>
      </c>
    </row>
    <row r="82" spans="1:8" ht="192.75" customHeight="1">
      <c r="A82" s="18">
        <v>72</v>
      </c>
      <c r="B82" s="24" t="str">
        <f>'прил 6 ведом'!B77</f>
        <v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2" s="26" t="s">
        <v>90</v>
      </c>
      <c r="D82" s="42" t="str">
        <f>D83</f>
        <v>01200S5080</v>
      </c>
      <c r="E82" s="26"/>
      <c r="F82" s="80">
        <v>225595</v>
      </c>
      <c r="G82" s="80">
        <v>234621</v>
      </c>
      <c r="H82" s="80">
        <v>244008</v>
      </c>
    </row>
    <row r="83" spans="1:8" ht="30" customHeight="1">
      <c r="A83" s="18">
        <v>73</v>
      </c>
      <c r="B83" s="24" t="str">
        <f>B76</f>
        <v>Закупки товаров, работ и услуг для государственных (муниципальных) нужд</v>
      </c>
      <c r="C83" s="26" t="s">
        <v>90</v>
      </c>
      <c r="D83" s="42" t="str">
        <f>D84</f>
        <v>01200S5080</v>
      </c>
      <c r="E83" s="26"/>
      <c r="F83" s="80">
        <v>225595</v>
      </c>
      <c r="G83" s="80">
        <v>234621</v>
      </c>
      <c r="H83" s="80">
        <v>244008</v>
      </c>
    </row>
    <row r="84" spans="1:8" ht="42.75" customHeight="1">
      <c r="A84" s="18">
        <v>74</v>
      </c>
      <c r="B84" s="24" t="str">
        <f>B77</f>
        <v>Иные закупки товаров, работ и услуг для обеспечения государственных (муниципальных) нужд</v>
      </c>
      <c r="C84" s="26" t="s">
        <v>90</v>
      </c>
      <c r="D84" s="42" t="s">
        <v>427</v>
      </c>
      <c r="E84" s="26" t="s">
        <v>317</v>
      </c>
      <c r="F84" s="80">
        <v>225595</v>
      </c>
      <c r="G84" s="80">
        <v>234621</v>
      </c>
      <c r="H84" s="80">
        <v>244008</v>
      </c>
    </row>
    <row r="85" spans="1:8" ht="186.75" customHeight="1">
      <c r="A85" s="18">
        <v>75</v>
      </c>
      <c r="B85" s="24" t="str">
        <f>'прил 6 ведом'!B80</f>
        <v>Софинансирование 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5" s="26" t="s">
        <v>90</v>
      </c>
      <c r="D85" s="42" t="str">
        <f>D86</f>
        <v>01200S5080</v>
      </c>
      <c r="E85" s="26"/>
      <c r="F85" s="80">
        <v>2256</v>
      </c>
      <c r="G85" s="80">
        <v>2347</v>
      </c>
      <c r="H85" s="80">
        <v>2441</v>
      </c>
    </row>
    <row r="86" spans="1:8" ht="42.75" customHeight="1">
      <c r="A86" s="18">
        <v>76</v>
      </c>
      <c r="B86" s="24" t="str">
        <f>B83</f>
        <v>Закупки товаров, работ и услуг для государственных (муниципальных) нужд</v>
      </c>
      <c r="C86" s="26" t="s">
        <v>90</v>
      </c>
      <c r="D86" s="42" t="str">
        <f>D87</f>
        <v>01200S5080</v>
      </c>
      <c r="E86" s="26" t="s">
        <v>83</v>
      </c>
      <c r="F86" s="80">
        <v>2256</v>
      </c>
      <c r="G86" s="80">
        <v>2347</v>
      </c>
      <c r="H86" s="80">
        <v>2441</v>
      </c>
    </row>
    <row r="87" spans="1:8" ht="42.75" customHeight="1">
      <c r="A87" s="18">
        <v>77</v>
      </c>
      <c r="B87" s="24" t="str">
        <f>B84</f>
        <v>Иные закупки товаров, работ и услуг для обеспечения государственных (муниципальных) нужд</v>
      </c>
      <c r="C87" s="26" t="s">
        <v>90</v>
      </c>
      <c r="D87" s="42" t="s">
        <v>427</v>
      </c>
      <c r="E87" s="26" t="s">
        <v>317</v>
      </c>
      <c r="F87" s="80">
        <v>2256</v>
      </c>
      <c r="G87" s="80">
        <v>2347</v>
      </c>
      <c r="H87" s="80">
        <v>2441</v>
      </c>
    </row>
    <row r="88" spans="1:8" ht="142.5" customHeight="1">
      <c r="A88" s="18">
        <v>78</v>
      </c>
      <c r="B88" s="24" t="str">
        <f>'прил 6 ведом'!B83</f>
        <v>Расходы поселений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v>
      </c>
      <c r="C88" s="26" t="s">
        <v>90</v>
      </c>
      <c r="D88" s="42" t="s">
        <v>431</v>
      </c>
      <c r="E88" s="26"/>
      <c r="F88" s="80">
        <f>F89</f>
        <v>2496994</v>
      </c>
      <c r="G88" s="80">
        <v>0</v>
      </c>
      <c r="H88" s="80">
        <v>0</v>
      </c>
    </row>
    <row r="89" spans="1:8" ht="42.75" customHeight="1">
      <c r="A89" s="18">
        <v>79</v>
      </c>
      <c r="B89" s="24" t="str">
        <f>B86</f>
        <v>Закупки товаров, работ и услуг для государственных (муниципальных) нужд</v>
      </c>
      <c r="C89" s="26" t="s">
        <v>90</v>
      </c>
      <c r="D89" s="42" t="s">
        <v>431</v>
      </c>
      <c r="E89" s="26" t="s">
        <v>83</v>
      </c>
      <c r="F89" s="80">
        <f>F90</f>
        <v>2496994</v>
      </c>
      <c r="G89" s="80">
        <v>0</v>
      </c>
      <c r="H89" s="80">
        <v>0</v>
      </c>
    </row>
    <row r="90" spans="1:8" ht="42.75" customHeight="1">
      <c r="A90" s="18">
        <v>80</v>
      </c>
      <c r="B90" s="24" t="str">
        <f>B87</f>
        <v>Иные закупки товаров, работ и услуг для обеспечения государственных (муниципальных) нужд</v>
      </c>
      <c r="C90" s="26" t="s">
        <v>90</v>
      </c>
      <c r="D90" s="42" t="s">
        <v>431</v>
      </c>
      <c r="E90" s="26" t="s">
        <v>317</v>
      </c>
      <c r="F90" s="80">
        <f>'прил 6 ведом'!G85</f>
        <v>2496994</v>
      </c>
      <c r="G90" s="80">
        <v>0</v>
      </c>
      <c r="H90" s="80">
        <v>0</v>
      </c>
    </row>
    <row r="91" spans="1:8" ht="132.75" customHeight="1">
      <c r="A91" s="18">
        <v>81</v>
      </c>
      <c r="B91" s="24" t="str">
        <f>'прил 6 ведом'!B86</f>
        <v>Софинансирование расходов поселений на капитальный ремонт и ремонт автомобильных дорог общего пользования местного значения за счет средств  поселения  в рамках подпрограммы «Дороги Казачинского района» муниципальной программы Казачинского района «Развитие транспортной системы Казачинского района»</v>
      </c>
      <c r="C91" s="26" t="s">
        <v>90</v>
      </c>
      <c r="D91" s="42" t="s">
        <v>431</v>
      </c>
      <c r="E91" s="26"/>
      <c r="F91" s="80">
        <v>25000</v>
      </c>
      <c r="G91" s="80">
        <v>0</v>
      </c>
      <c r="H91" s="80">
        <v>0</v>
      </c>
    </row>
    <row r="92" spans="1:8" ht="42.75" customHeight="1">
      <c r="A92" s="18">
        <v>82</v>
      </c>
      <c r="B92" s="24" t="str">
        <f>B89</f>
        <v>Закупки товаров, работ и услуг для государственных (муниципальных) нужд</v>
      </c>
      <c r="C92" s="26" t="s">
        <v>90</v>
      </c>
      <c r="D92" s="42" t="s">
        <v>431</v>
      </c>
      <c r="E92" s="26" t="s">
        <v>83</v>
      </c>
      <c r="F92" s="80">
        <v>25000</v>
      </c>
      <c r="G92" s="80">
        <v>0</v>
      </c>
      <c r="H92" s="80">
        <v>0</v>
      </c>
    </row>
    <row r="93" spans="1:8" ht="42.75" customHeight="1">
      <c r="A93" s="18">
        <v>83</v>
      </c>
      <c r="B93" s="24" t="str">
        <f>B90</f>
        <v>Иные закупки товаров, работ и услуг для обеспечения государственных (муниципальных) нужд</v>
      </c>
      <c r="C93" s="26" t="s">
        <v>90</v>
      </c>
      <c r="D93" s="42" t="s">
        <v>431</v>
      </c>
      <c r="E93" s="26" t="s">
        <v>317</v>
      </c>
      <c r="F93" s="80">
        <v>25000</v>
      </c>
      <c r="G93" s="80">
        <v>0</v>
      </c>
      <c r="H93" s="80">
        <v>0</v>
      </c>
    </row>
    <row r="94" spans="1:8" ht="144.75" customHeight="1">
      <c r="A94" s="18">
        <v>84</v>
      </c>
      <c r="B94" s="24" t="str">
        <f>'прил 6 ведом'!B89</f>
        <v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94" s="26" t="s">
        <v>90</v>
      </c>
      <c r="D94" s="42">
        <v>120074920</v>
      </c>
      <c r="E94" s="26"/>
      <c r="F94" s="80">
        <v>0</v>
      </c>
      <c r="G94" s="80">
        <v>157260</v>
      </c>
      <c r="H94" s="80">
        <v>109509</v>
      </c>
    </row>
    <row r="95" spans="1:8" ht="42.75" customHeight="1">
      <c r="A95" s="18">
        <v>85</v>
      </c>
      <c r="B95" s="24" t="str">
        <f>B92</f>
        <v>Закупки товаров, работ и услуг для государственных (муниципальных) нужд</v>
      </c>
      <c r="C95" s="26" t="s">
        <v>90</v>
      </c>
      <c r="D95" s="42">
        <v>120074920</v>
      </c>
      <c r="E95" s="26" t="s">
        <v>83</v>
      </c>
      <c r="F95" s="80">
        <v>0</v>
      </c>
      <c r="G95" s="80">
        <v>157260</v>
      </c>
      <c r="H95" s="80">
        <v>109509</v>
      </c>
    </row>
    <row r="96" spans="1:8" ht="42.75" customHeight="1">
      <c r="A96" s="18">
        <v>86</v>
      </c>
      <c r="B96" s="24" t="str">
        <f>B93</f>
        <v>Иные закупки товаров, работ и услуг для обеспечения государственных (муниципальных) нужд</v>
      </c>
      <c r="C96" s="26" t="s">
        <v>90</v>
      </c>
      <c r="D96" s="42">
        <v>120074920</v>
      </c>
      <c r="E96" s="26" t="s">
        <v>317</v>
      </c>
      <c r="F96" s="80">
        <v>0</v>
      </c>
      <c r="G96" s="80">
        <v>157260</v>
      </c>
      <c r="H96" s="80">
        <v>109509</v>
      </c>
    </row>
    <row r="97" spans="1:8" ht="138.75" customHeight="1">
      <c r="A97" s="18">
        <v>87</v>
      </c>
      <c r="B97" s="24" t="str">
        <f>'прил 6 ведом'!B92</f>
        <v>Софинансирование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v>
      </c>
      <c r="C97" s="26" t="s">
        <v>90</v>
      </c>
      <c r="D97" s="42">
        <v>120074920</v>
      </c>
      <c r="E97" s="26"/>
      <c r="F97" s="80">
        <v>0</v>
      </c>
      <c r="G97" s="80">
        <v>1573</v>
      </c>
      <c r="H97" s="80">
        <v>1096</v>
      </c>
    </row>
    <row r="98" spans="1:8" ht="42.75" customHeight="1">
      <c r="A98" s="18">
        <v>88</v>
      </c>
      <c r="B98" s="24" t="str">
        <f>B92</f>
        <v>Закупки товаров, работ и услуг для государственных (муниципальных) нужд</v>
      </c>
      <c r="C98" s="26" t="s">
        <v>90</v>
      </c>
      <c r="D98" s="42">
        <v>120074920</v>
      </c>
      <c r="E98" s="26" t="s">
        <v>83</v>
      </c>
      <c r="F98" s="80">
        <v>0</v>
      </c>
      <c r="G98" s="80">
        <v>1573</v>
      </c>
      <c r="H98" s="80">
        <v>1096</v>
      </c>
    </row>
    <row r="99" spans="1:8" ht="42.75" customHeight="1">
      <c r="A99" s="18">
        <v>89</v>
      </c>
      <c r="B99" s="24" t="str">
        <f>B93</f>
        <v>Иные закупки товаров, работ и услуг для обеспечения государственных (муниципальных) нужд</v>
      </c>
      <c r="C99" s="26" t="s">
        <v>90</v>
      </c>
      <c r="D99" s="42">
        <v>120074920</v>
      </c>
      <c r="E99" s="26" t="s">
        <v>317</v>
      </c>
      <c r="F99" s="80">
        <v>0</v>
      </c>
      <c r="G99" s="80">
        <v>1573</v>
      </c>
      <c r="H99" s="80">
        <v>1096</v>
      </c>
    </row>
    <row r="100" spans="1:8" ht="150.75">
      <c r="A100" s="18">
        <v>90</v>
      </c>
      <c r="B100" s="24" t="s">
        <v>492</v>
      </c>
      <c r="C100" s="26" t="s">
        <v>90</v>
      </c>
      <c r="D100" s="42">
        <v>120081090</v>
      </c>
      <c r="E100" s="26"/>
      <c r="F100" s="75">
        <f aca="true" t="shared" si="13" ref="F100:H101">F101</f>
        <v>153100</v>
      </c>
      <c r="G100" s="75">
        <f t="shared" si="13"/>
        <v>158400</v>
      </c>
      <c r="H100" s="75">
        <f>H101</f>
        <v>164500</v>
      </c>
    </row>
    <row r="101" spans="1:8" ht="27">
      <c r="A101" s="18">
        <v>91</v>
      </c>
      <c r="B101" s="24" t="s">
        <v>80</v>
      </c>
      <c r="C101" s="26" t="s">
        <v>90</v>
      </c>
      <c r="D101" s="42">
        <v>120081090</v>
      </c>
      <c r="E101" s="26" t="s">
        <v>81</v>
      </c>
      <c r="F101" s="75">
        <f t="shared" si="13"/>
        <v>153100</v>
      </c>
      <c r="G101" s="75">
        <f t="shared" si="13"/>
        <v>158400</v>
      </c>
      <c r="H101" s="75">
        <f t="shared" si="13"/>
        <v>164500</v>
      </c>
    </row>
    <row r="102" spans="1:8" ht="40.5">
      <c r="A102" s="18">
        <v>92</v>
      </c>
      <c r="B102" s="24" t="s">
        <v>82</v>
      </c>
      <c r="C102" s="26" t="s">
        <v>90</v>
      </c>
      <c r="D102" s="42">
        <v>120081090</v>
      </c>
      <c r="E102" s="26" t="s">
        <v>83</v>
      </c>
      <c r="F102" s="81">
        <f>'прил 6 ведом'!G97</f>
        <v>153100</v>
      </c>
      <c r="G102" s="81">
        <f>'прил 6 ведом'!H97</f>
        <v>158400</v>
      </c>
      <c r="H102" s="81">
        <f>'прил 6 ведом'!I97</f>
        <v>164500</v>
      </c>
    </row>
    <row r="103" spans="1:8" ht="136.5">
      <c r="A103" s="18">
        <v>93</v>
      </c>
      <c r="B103" s="58" t="s">
        <v>128</v>
      </c>
      <c r="C103" s="26" t="s">
        <v>90</v>
      </c>
      <c r="D103" s="42">
        <v>120082120</v>
      </c>
      <c r="E103" s="26"/>
      <c r="F103" s="75">
        <f aca="true" t="shared" si="14" ref="F103:H104">F104</f>
        <v>619861</v>
      </c>
      <c r="G103" s="75">
        <f t="shared" si="14"/>
        <v>297155</v>
      </c>
      <c r="H103" s="75">
        <f t="shared" si="14"/>
        <v>52750</v>
      </c>
    </row>
    <row r="104" spans="1:8" ht="27">
      <c r="A104" s="18">
        <v>94</v>
      </c>
      <c r="B104" s="24" t="s">
        <v>80</v>
      </c>
      <c r="C104" s="26" t="s">
        <v>90</v>
      </c>
      <c r="D104" s="42">
        <v>120082120</v>
      </c>
      <c r="E104" s="26" t="s">
        <v>81</v>
      </c>
      <c r="F104" s="75">
        <f t="shared" si="14"/>
        <v>619861</v>
      </c>
      <c r="G104" s="75">
        <f t="shared" si="14"/>
        <v>297155</v>
      </c>
      <c r="H104" s="75">
        <f t="shared" si="14"/>
        <v>52750</v>
      </c>
    </row>
    <row r="105" spans="1:8" ht="40.5">
      <c r="A105" s="18">
        <v>95</v>
      </c>
      <c r="B105" s="24" t="s">
        <v>82</v>
      </c>
      <c r="C105" s="26" t="s">
        <v>90</v>
      </c>
      <c r="D105" s="42">
        <v>120082120</v>
      </c>
      <c r="E105" s="26" t="s">
        <v>83</v>
      </c>
      <c r="F105" s="81">
        <f>'прил 6 ведом'!G98</f>
        <v>619861</v>
      </c>
      <c r="G105" s="81">
        <f>'прил 6 ведом'!H98</f>
        <v>297155</v>
      </c>
      <c r="H105" s="81">
        <f>'прил 6 ведом'!I98</f>
        <v>52750</v>
      </c>
    </row>
    <row r="106" spans="1:8" ht="13.5">
      <c r="A106" s="18">
        <v>96</v>
      </c>
      <c r="B106" s="17" t="s">
        <v>4</v>
      </c>
      <c r="C106" s="22" t="s">
        <v>11</v>
      </c>
      <c r="D106" s="41"/>
      <c r="E106" s="18"/>
      <c r="F106" s="81">
        <f aca="true" t="shared" si="15" ref="F106:H109">F107</f>
        <v>737990</v>
      </c>
      <c r="G106" s="75">
        <f t="shared" si="15"/>
        <v>741483</v>
      </c>
      <c r="H106" s="75">
        <f t="shared" si="15"/>
        <v>754403</v>
      </c>
    </row>
    <row r="107" spans="1:8" ht="13.5">
      <c r="A107" s="18">
        <v>97</v>
      </c>
      <c r="B107" s="17" t="s">
        <v>5</v>
      </c>
      <c r="C107" s="22" t="s">
        <v>12</v>
      </c>
      <c r="D107" s="41"/>
      <c r="E107" s="18"/>
      <c r="F107" s="75">
        <f t="shared" si="15"/>
        <v>737990</v>
      </c>
      <c r="G107" s="75">
        <f t="shared" si="15"/>
        <v>741483</v>
      </c>
      <c r="H107" s="75">
        <f t="shared" si="15"/>
        <v>754403</v>
      </c>
    </row>
    <row r="108" spans="1:8" ht="54.75">
      <c r="A108" s="18">
        <v>98</v>
      </c>
      <c r="B108" s="17" t="s">
        <v>196</v>
      </c>
      <c r="C108" s="22" t="s">
        <v>12</v>
      </c>
      <c r="D108" s="41">
        <v>100000000</v>
      </c>
      <c r="E108" s="18"/>
      <c r="F108" s="75">
        <f t="shared" si="15"/>
        <v>737990</v>
      </c>
      <c r="G108" s="75">
        <f t="shared" si="15"/>
        <v>741483</v>
      </c>
      <c r="H108" s="75">
        <f t="shared" si="15"/>
        <v>754403</v>
      </c>
    </row>
    <row r="109" spans="1:8" ht="27">
      <c r="A109" s="18">
        <v>99</v>
      </c>
      <c r="B109" s="17" t="s">
        <v>197</v>
      </c>
      <c r="C109" s="22" t="s">
        <v>12</v>
      </c>
      <c r="D109" s="41">
        <v>110000000</v>
      </c>
      <c r="E109" s="18"/>
      <c r="F109" s="75">
        <f>F110</f>
        <v>737990</v>
      </c>
      <c r="G109" s="75">
        <f t="shared" si="15"/>
        <v>741483</v>
      </c>
      <c r="H109" s="75">
        <f t="shared" si="15"/>
        <v>754403</v>
      </c>
    </row>
    <row r="110" spans="1:8" ht="96">
      <c r="A110" s="18">
        <v>100</v>
      </c>
      <c r="B110" s="17" t="s">
        <v>195</v>
      </c>
      <c r="C110" s="22" t="s">
        <v>12</v>
      </c>
      <c r="D110" s="41">
        <v>110081010</v>
      </c>
      <c r="E110" s="18"/>
      <c r="F110" s="75">
        <f>F111</f>
        <v>737990</v>
      </c>
      <c r="G110" s="75">
        <f>G111</f>
        <v>741483</v>
      </c>
      <c r="H110" s="75">
        <f>H111</f>
        <v>754403</v>
      </c>
    </row>
    <row r="111" spans="1:8" ht="27">
      <c r="A111" s="18">
        <v>101</v>
      </c>
      <c r="B111" s="24" t="s">
        <v>80</v>
      </c>
      <c r="C111" s="22" t="s">
        <v>12</v>
      </c>
      <c r="D111" s="41">
        <v>110081010</v>
      </c>
      <c r="E111" s="18">
        <v>200</v>
      </c>
      <c r="F111" s="75">
        <f>F112+F113+F116+F119</f>
        <v>737990</v>
      </c>
      <c r="G111" s="75">
        <f>G112+G113+G116</f>
        <v>741483</v>
      </c>
      <c r="H111" s="75">
        <f>H112+H113+H116</f>
        <v>754403</v>
      </c>
    </row>
    <row r="112" spans="1:8" ht="40.5">
      <c r="A112" s="18">
        <v>102</v>
      </c>
      <c r="B112" s="24" t="s">
        <v>82</v>
      </c>
      <c r="C112" s="22" t="s">
        <v>12</v>
      </c>
      <c r="D112" s="41">
        <v>110081010</v>
      </c>
      <c r="E112" s="18">
        <v>240</v>
      </c>
      <c r="F112" s="81">
        <f>'прил 6 ведом'!G107</f>
        <v>456750</v>
      </c>
      <c r="G112" s="81">
        <f>'прил 6 ведом'!H107</f>
        <v>563383</v>
      </c>
      <c r="H112" s="81">
        <f>'прил 6 ведом'!I107</f>
        <v>569203</v>
      </c>
    </row>
    <row r="113" spans="1:8" ht="109.5">
      <c r="A113" s="18">
        <v>103</v>
      </c>
      <c r="B113" s="17" t="s">
        <v>198</v>
      </c>
      <c r="C113" s="22" t="s">
        <v>12</v>
      </c>
      <c r="D113" s="41">
        <v>110081040</v>
      </c>
      <c r="E113" s="18"/>
      <c r="F113" s="75">
        <f aca="true" t="shared" si="16" ref="F113:H114">F114</f>
        <v>44240</v>
      </c>
      <c r="G113" s="75">
        <f t="shared" si="16"/>
        <v>32500</v>
      </c>
      <c r="H113" s="75">
        <f t="shared" si="16"/>
        <v>33800</v>
      </c>
    </row>
    <row r="114" spans="1:8" ht="27">
      <c r="A114" s="18">
        <v>104</v>
      </c>
      <c r="B114" s="24" t="s">
        <v>80</v>
      </c>
      <c r="C114" s="22" t="s">
        <v>12</v>
      </c>
      <c r="D114" s="41">
        <v>110081040</v>
      </c>
      <c r="E114" s="18">
        <v>200</v>
      </c>
      <c r="F114" s="75">
        <f t="shared" si="16"/>
        <v>44240</v>
      </c>
      <c r="G114" s="75">
        <f t="shared" si="16"/>
        <v>32500</v>
      </c>
      <c r="H114" s="75">
        <f t="shared" si="16"/>
        <v>33800</v>
      </c>
    </row>
    <row r="115" spans="1:8" ht="40.5">
      <c r="A115" s="18">
        <v>105</v>
      </c>
      <c r="B115" s="24" t="s">
        <v>82</v>
      </c>
      <c r="C115" s="22" t="s">
        <v>12</v>
      </c>
      <c r="D115" s="41">
        <v>110081040</v>
      </c>
      <c r="E115" s="18">
        <v>240</v>
      </c>
      <c r="F115" s="81">
        <f>'прил 6 ведом'!G110</f>
        <v>44240</v>
      </c>
      <c r="G115" s="81">
        <f>'прил 6 ведом'!H110</f>
        <v>32500</v>
      </c>
      <c r="H115" s="81">
        <f>'прил 6 ведом'!I110</f>
        <v>33800</v>
      </c>
    </row>
    <row r="116" spans="1:8" ht="109.5">
      <c r="A116" s="18">
        <v>106</v>
      </c>
      <c r="B116" s="17" t="s">
        <v>199</v>
      </c>
      <c r="C116" s="22" t="s">
        <v>12</v>
      </c>
      <c r="D116" s="41">
        <v>110081050</v>
      </c>
      <c r="E116" s="18"/>
      <c r="F116" s="75">
        <f aca="true" t="shared" si="17" ref="F116:H117">F117</f>
        <v>140000</v>
      </c>
      <c r="G116" s="75">
        <f t="shared" si="17"/>
        <v>145600</v>
      </c>
      <c r="H116" s="75">
        <f t="shared" si="17"/>
        <v>151400</v>
      </c>
    </row>
    <row r="117" spans="1:8" ht="27">
      <c r="A117" s="18">
        <v>107</v>
      </c>
      <c r="B117" s="24" t="s">
        <v>80</v>
      </c>
      <c r="C117" s="22" t="s">
        <v>12</v>
      </c>
      <c r="D117" s="41">
        <v>110081050</v>
      </c>
      <c r="E117" s="18">
        <v>200</v>
      </c>
      <c r="F117" s="75">
        <f t="shared" si="17"/>
        <v>140000</v>
      </c>
      <c r="G117" s="75">
        <f t="shared" si="17"/>
        <v>145600</v>
      </c>
      <c r="H117" s="75">
        <f t="shared" si="17"/>
        <v>151400</v>
      </c>
    </row>
    <row r="118" spans="1:8" ht="40.5">
      <c r="A118" s="18">
        <v>108</v>
      </c>
      <c r="B118" s="24" t="s">
        <v>82</v>
      </c>
      <c r="C118" s="22" t="s">
        <v>12</v>
      </c>
      <c r="D118" s="41">
        <v>110081050</v>
      </c>
      <c r="E118" s="18">
        <v>240</v>
      </c>
      <c r="F118" s="81">
        <f>'прил 6 ведом'!G113</f>
        <v>140000</v>
      </c>
      <c r="G118" s="81">
        <f>'прил 6 ведом'!H113</f>
        <v>145600</v>
      </c>
      <c r="H118" s="81">
        <f>'прил 6 ведом'!I113</f>
        <v>151400</v>
      </c>
    </row>
    <row r="119" spans="1:8" ht="140.25" customHeight="1">
      <c r="A119" s="18">
        <v>109</v>
      </c>
      <c r="B119" s="24" t="str">
        <f>'прил 6 ведом'!B114</f>
        <v>Мероприятия связанных с благоустройством и восстановление воинских захоронений в рамках  подпрограммы "Благоустройство территории Галанинского сельсовета" муниципальной программы Галаниснкого      сельсовета "Создание безопасных и комфортных условий для проживания на территории Галанинского сельсовета"</v>
      </c>
      <c r="C119" s="22" t="s">
        <v>12</v>
      </c>
      <c r="D119" s="41" t="str">
        <f>D120</f>
        <v>01100L2990</v>
      </c>
      <c r="E119" s="18"/>
      <c r="F119" s="81">
        <f>F120</f>
        <v>97000</v>
      </c>
      <c r="G119" s="81">
        <v>0</v>
      </c>
      <c r="H119" s="81">
        <v>0</v>
      </c>
    </row>
    <row r="120" spans="1:8" ht="39.75" customHeight="1">
      <c r="A120" s="18">
        <v>110</v>
      </c>
      <c r="B120" s="24" t="str">
        <f>'прил 6 ведом'!B115</f>
        <v>Закупки товаров, работ и услуг для государственных (муниципальных) нужд</v>
      </c>
      <c r="C120" s="22" t="s">
        <v>12</v>
      </c>
      <c r="D120" s="41" t="str">
        <f>D121</f>
        <v>01100L2990</v>
      </c>
      <c r="E120" s="18">
        <v>200</v>
      </c>
      <c r="F120" s="81">
        <f>F121</f>
        <v>97000</v>
      </c>
      <c r="G120" s="81">
        <v>0</v>
      </c>
      <c r="H120" s="81">
        <v>0</v>
      </c>
    </row>
    <row r="121" spans="1:8" ht="41.25" customHeight="1">
      <c r="A121" s="18">
        <v>111</v>
      </c>
      <c r="B121" s="24" t="str">
        <f>'прил 6 ведом'!B116</f>
        <v>Иные закупки товаров, работ и услуг для обеспечения государственных (муниципальных) нужд</v>
      </c>
      <c r="C121" s="22" t="s">
        <v>12</v>
      </c>
      <c r="D121" s="41" t="s">
        <v>410</v>
      </c>
      <c r="E121" s="18">
        <v>240</v>
      </c>
      <c r="F121" s="81">
        <v>97000</v>
      </c>
      <c r="G121" s="81">
        <v>0</v>
      </c>
      <c r="H121" s="81">
        <v>0</v>
      </c>
    </row>
    <row r="122" spans="1:8" ht="13.5">
      <c r="A122" s="18">
        <v>112</v>
      </c>
      <c r="B122" s="24" t="s">
        <v>25</v>
      </c>
      <c r="C122" s="26" t="s">
        <v>13</v>
      </c>
      <c r="D122" s="42"/>
      <c r="E122" s="25"/>
      <c r="F122" s="81">
        <f aca="true" t="shared" si="18" ref="F122:H123">F123</f>
        <v>1742020</v>
      </c>
      <c r="G122" s="75">
        <f t="shared" si="18"/>
        <v>1742020</v>
      </c>
      <c r="H122" s="75">
        <f t="shared" si="18"/>
        <v>1742020</v>
      </c>
    </row>
    <row r="123" spans="1:8" ht="13.5">
      <c r="A123" s="18">
        <v>113</v>
      </c>
      <c r="B123" s="24" t="s">
        <v>6</v>
      </c>
      <c r="C123" s="26" t="s">
        <v>14</v>
      </c>
      <c r="D123" s="42"/>
      <c r="E123" s="26"/>
      <c r="F123" s="75">
        <f t="shared" si="18"/>
        <v>1742020</v>
      </c>
      <c r="G123" s="75">
        <f t="shared" si="18"/>
        <v>1742020</v>
      </c>
      <c r="H123" s="75">
        <f t="shared" si="18"/>
        <v>1742020</v>
      </c>
    </row>
    <row r="124" spans="1:8" ht="67.5" customHeight="1">
      <c r="A124" s="18">
        <v>114</v>
      </c>
      <c r="B124" s="109" t="str">
        <f>'прил 6 ведом'!B119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24" s="26" t="s">
        <v>14</v>
      </c>
      <c r="D124" s="42">
        <v>140000000</v>
      </c>
      <c r="E124" s="26"/>
      <c r="F124" s="75">
        <f>F125+F129</f>
        <v>1742020</v>
      </c>
      <c r="G124" s="75">
        <f>G125+G129</f>
        <v>1742020</v>
      </c>
      <c r="H124" s="75">
        <f>H125+H129</f>
        <v>1742020</v>
      </c>
    </row>
    <row r="125" spans="1:8" ht="27" hidden="1">
      <c r="A125" s="18">
        <v>115</v>
      </c>
      <c r="B125" s="24" t="s">
        <v>319</v>
      </c>
      <c r="C125" s="26" t="s">
        <v>14</v>
      </c>
      <c r="D125" s="42">
        <v>210000000</v>
      </c>
      <c r="E125" s="26"/>
      <c r="F125" s="75">
        <f aca="true" t="shared" si="19" ref="F125:H127">F126</f>
        <v>0</v>
      </c>
      <c r="G125" s="75">
        <f t="shared" si="19"/>
        <v>0</v>
      </c>
      <c r="H125" s="75">
        <f t="shared" si="19"/>
        <v>0</v>
      </c>
    </row>
    <row r="126" spans="1:8" ht="81.75" hidden="1">
      <c r="A126" s="18">
        <v>116</v>
      </c>
      <c r="B126" s="24" t="s">
        <v>320</v>
      </c>
      <c r="C126" s="26" t="s">
        <v>14</v>
      </c>
      <c r="D126" s="42">
        <v>210082060</v>
      </c>
      <c r="E126" s="26"/>
      <c r="F126" s="75">
        <f t="shared" si="19"/>
        <v>0</v>
      </c>
      <c r="G126" s="75">
        <f t="shared" si="19"/>
        <v>0</v>
      </c>
      <c r="H126" s="75">
        <f t="shared" si="19"/>
        <v>0</v>
      </c>
    </row>
    <row r="127" spans="1:8" ht="40.5" hidden="1">
      <c r="A127" s="18">
        <v>117</v>
      </c>
      <c r="B127" s="24" t="s">
        <v>321</v>
      </c>
      <c r="C127" s="26" t="s">
        <v>14</v>
      </c>
      <c r="D127" s="42">
        <v>210082060</v>
      </c>
      <c r="E127" s="26" t="s">
        <v>95</v>
      </c>
      <c r="F127" s="75">
        <f t="shared" si="19"/>
        <v>0</v>
      </c>
      <c r="G127" s="75">
        <f t="shared" si="19"/>
        <v>0</v>
      </c>
      <c r="H127" s="75">
        <f t="shared" si="19"/>
        <v>0</v>
      </c>
    </row>
    <row r="128" spans="1:8" ht="13.5" hidden="1">
      <c r="A128" s="18">
        <v>118</v>
      </c>
      <c r="B128" s="24" t="s">
        <v>101</v>
      </c>
      <c r="C128" s="26" t="s">
        <v>14</v>
      </c>
      <c r="D128" s="42">
        <v>210082060</v>
      </c>
      <c r="E128" s="26" t="s">
        <v>94</v>
      </c>
      <c r="F128" s="84">
        <v>0</v>
      </c>
      <c r="G128" s="84">
        <v>0</v>
      </c>
      <c r="H128" s="84">
        <v>0</v>
      </c>
    </row>
    <row r="129" spans="1:8" ht="30.75" customHeight="1">
      <c r="A129" s="18">
        <v>119</v>
      </c>
      <c r="B129" s="109" t="str">
        <f>'прил 6 ведом'!B124</f>
        <v>Подпрограмма "Прочие мероприятия Галанинского сельсовета "</v>
      </c>
      <c r="C129" s="26" t="s">
        <v>14</v>
      </c>
      <c r="D129" s="42">
        <v>140000000</v>
      </c>
      <c r="E129" s="26"/>
      <c r="F129" s="75">
        <f aca="true" t="shared" si="20" ref="F129:H131">F130</f>
        <v>1742020</v>
      </c>
      <c r="G129" s="75">
        <f t="shared" si="20"/>
        <v>1742020</v>
      </c>
      <c r="H129" s="75">
        <f t="shared" si="20"/>
        <v>1742020</v>
      </c>
    </row>
    <row r="130" spans="1:8" ht="109.5">
      <c r="A130" s="18">
        <v>120</v>
      </c>
      <c r="B130" s="24" t="str">
        <f>'прил 6 ведом'!B125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130" s="26" t="s">
        <v>14</v>
      </c>
      <c r="D130" s="42">
        <v>140082060</v>
      </c>
      <c r="E130" s="26"/>
      <c r="F130" s="75">
        <f t="shared" si="20"/>
        <v>1742020</v>
      </c>
      <c r="G130" s="75">
        <f>G131</f>
        <v>1742020</v>
      </c>
      <c r="H130" s="75">
        <f t="shared" si="20"/>
        <v>1742020</v>
      </c>
    </row>
    <row r="131" spans="1:8" ht="13.5">
      <c r="A131" s="18">
        <v>121</v>
      </c>
      <c r="B131" s="109" t="str">
        <f>'прил 6 ведом'!B126</f>
        <v>Межбюджетные трансферты</v>
      </c>
      <c r="C131" s="26" t="s">
        <v>14</v>
      </c>
      <c r="D131" s="42">
        <v>140082060</v>
      </c>
      <c r="E131" s="26" t="s">
        <v>95</v>
      </c>
      <c r="F131" s="75">
        <f>F132</f>
        <v>1742020</v>
      </c>
      <c r="G131" s="75">
        <f t="shared" si="20"/>
        <v>1742020</v>
      </c>
      <c r="H131" s="75">
        <f>H132</f>
        <v>1742020</v>
      </c>
    </row>
    <row r="132" spans="1:8" ht="21.75" customHeight="1">
      <c r="A132" s="18">
        <v>122</v>
      </c>
      <c r="B132" s="111" t="str">
        <f>'прил 6 ведом'!B127</f>
        <v>Иные межбюджетные трансферты</v>
      </c>
      <c r="C132" s="26" t="s">
        <v>14</v>
      </c>
      <c r="D132" s="42">
        <v>140082060</v>
      </c>
      <c r="E132" s="26" t="s">
        <v>94</v>
      </c>
      <c r="F132" s="81">
        <f>'прил 6 ведом'!G127</f>
        <v>1742020</v>
      </c>
      <c r="G132" s="81">
        <f>'прил 6 ведом'!H127</f>
        <v>1742020</v>
      </c>
      <c r="H132" s="81">
        <f>'прил 6 ведом'!I127</f>
        <v>1742020</v>
      </c>
    </row>
    <row r="133" spans="1:8" ht="13.5">
      <c r="A133" s="18">
        <v>123</v>
      </c>
      <c r="B133" s="29" t="s">
        <v>200</v>
      </c>
      <c r="C133" s="26" t="s">
        <v>201</v>
      </c>
      <c r="D133" s="42"/>
      <c r="E133" s="26"/>
      <c r="F133" s="81">
        <f aca="true" t="shared" si="21" ref="F133:G135">F134</f>
        <v>46631</v>
      </c>
      <c r="G133" s="75">
        <f t="shared" si="21"/>
        <v>46631</v>
      </c>
      <c r="H133" s="75">
        <f>H134</f>
        <v>46631</v>
      </c>
    </row>
    <row r="134" spans="1:8" ht="27">
      <c r="A134" s="18">
        <v>124</v>
      </c>
      <c r="B134" s="29" t="s">
        <v>202</v>
      </c>
      <c r="C134" s="26" t="s">
        <v>203</v>
      </c>
      <c r="D134" s="42"/>
      <c r="E134" s="26"/>
      <c r="F134" s="75">
        <f t="shared" si="21"/>
        <v>46631</v>
      </c>
      <c r="G134" s="75">
        <f t="shared" si="21"/>
        <v>46631</v>
      </c>
      <c r="H134" s="75">
        <f>H135</f>
        <v>46631</v>
      </c>
    </row>
    <row r="135" spans="1:8" ht="54.75">
      <c r="A135" s="18">
        <v>125</v>
      </c>
      <c r="B135" s="29" t="s">
        <v>204</v>
      </c>
      <c r="C135" s="26" t="s">
        <v>203</v>
      </c>
      <c r="D135" s="42">
        <v>100000000</v>
      </c>
      <c r="E135" s="26"/>
      <c r="F135" s="75">
        <f t="shared" si="21"/>
        <v>46631</v>
      </c>
      <c r="G135" s="75">
        <f t="shared" si="21"/>
        <v>46631</v>
      </c>
      <c r="H135" s="75">
        <f>H136</f>
        <v>46631</v>
      </c>
    </row>
    <row r="136" spans="1:8" ht="27">
      <c r="A136" s="18">
        <v>126</v>
      </c>
      <c r="B136" s="29" t="s">
        <v>205</v>
      </c>
      <c r="C136" s="26" t="s">
        <v>203</v>
      </c>
      <c r="D136" s="42">
        <v>1400000000</v>
      </c>
      <c r="E136" s="26"/>
      <c r="F136" s="75">
        <f>F137+F140</f>
        <v>46631</v>
      </c>
      <c r="G136" s="75">
        <f>G137+G140</f>
        <v>46631</v>
      </c>
      <c r="H136" s="75">
        <f>H137+H140</f>
        <v>46631</v>
      </c>
    </row>
    <row r="137" spans="1:8" ht="123">
      <c r="A137" s="18">
        <v>127</v>
      </c>
      <c r="B137" s="29" t="s">
        <v>210</v>
      </c>
      <c r="C137" s="26" t="s">
        <v>203</v>
      </c>
      <c r="D137" s="42" t="s">
        <v>127</v>
      </c>
      <c r="E137" s="26"/>
      <c r="F137" s="81">
        <f aca="true" t="shared" si="22" ref="F137:H138">F138</f>
        <v>41635</v>
      </c>
      <c r="G137" s="81">
        <f t="shared" si="22"/>
        <v>41635</v>
      </c>
      <c r="H137" s="81">
        <f t="shared" si="22"/>
        <v>41635</v>
      </c>
    </row>
    <row r="138" spans="1:8" ht="27">
      <c r="A138" s="18">
        <v>128</v>
      </c>
      <c r="B138" s="24" t="s">
        <v>80</v>
      </c>
      <c r="C138" s="26" t="s">
        <v>203</v>
      </c>
      <c r="D138" s="42" t="s">
        <v>127</v>
      </c>
      <c r="E138" s="26" t="s">
        <v>81</v>
      </c>
      <c r="F138" s="75">
        <f t="shared" si="22"/>
        <v>41635</v>
      </c>
      <c r="G138" s="75">
        <f t="shared" si="22"/>
        <v>41635</v>
      </c>
      <c r="H138" s="75">
        <f t="shared" si="22"/>
        <v>41635</v>
      </c>
    </row>
    <row r="139" spans="1:8" ht="40.5">
      <c r="A139" s="18">
        <v>129</v>
      </c>
      <c r="B139" s="24" t="s">
        <v>82</v>
      </c>
      <c r="C139" s="26" t="s">
        <v>203</v>
      </c>
      <c r="D139" s="42" t="s">
        <v>127</v>
      </c>
      <c r="E139" s="26" t="s">
        <v>83</v>
      </c>
      <c r="F139" s="81">
        <f>'прил 6 ведом'!G134</f>
        <v>41635</v>
      </c>
      <c r="G139" s="81">
        <f>'прил 6 ведом'!H134</f>
        <v>41635</v>
      </c>
      <c r="H139" s="81">
        <f>'прил 6 ведом'!I134</f>
        <v>41635</v>
      </c>
    </row>
    <row r="140" spans="1:8" ht="123">
      <c r="A140" s="18">
        <v>130</v>
      </c>
      <c r="B140" s="29" t="s">
        <v>213</v>
      </c>
      <c r="C140" s="26" t="s">
        <v>203</v>
      </c>
      <c r="D140" s="42" t="s">
        <v>127</v>
      </c>
      <c r="E140" s="26"/>
      <c r="F140" s="75">
        <f aca="true" t="shared" si="23" ref="F140:H141">F141</f>
        <v>4996</v>
      </c>
      <c r="G140" s="75">
        <f t="shared" si="23"/>
        <v>4996</v>
      </c>
      <c r="H140" s="75">
        <f t="shared" si="23"/>
        <v>4996</v>
      </c>
    </row>
    <row r="141" spans="1:8" ht="27">
      <c r="A141" s="18">
        <v>131</v>
      </c>
      <c r="B141" s="24" t="s">
        <v>80</v>
      </c>
      <c r="C141" s="26" t="s">
        <v>203</v>
      </c>
      <c r="D141" s="42" t="s">
        <v>127</v>
      </c>
      <c r="E141" s="26"/>
      <c r="F141" s="75">
        <f t="shared" si="23"/>
        <v>4996</v>
      </c>
      <c r="G141" s="75">
        <f t="shared" si="23"/>
        <v>4996</v>
      </c>
      <c r="H141" s="75">
        <f t="shared" si="23"/>
        <v>4996</v>
      </c>
    </row>
    <row r="142" spans="1:8" ht="40.5">
      <c r="A142" s="18">
        <v>132</v>
      </c>
      <c r="B142" s="24" t="s">
        <v>82</v>
      </c>
      <c r="C142" s="26" t="s">
        <v>203</v>
      </c>
      <c r="D142" s="42" t="s">
        <v>127</v>
      </c>
      <c r="E142" s="26"/>
      <c r="F142" s="81">
        <f>'прил 6 ведом'!G137</f>
        <v>4996</v>
      </c>
      <c r="G142" s="81">
        <f>'прил 6 ведом'!H137</f>
        <v>4996</v>
      </c>
      <c r="H142" s="81">
        <f>'прил 6 ведом'!I137</f>
        <v>4996</v>
      </c>
    </row>
    <row r="143" spans="1:8" ht="13.5">
      <c r="A143" s="18">
        <v>133</v>
      </c>
      <c r="B143" s="123" t="s">
        <v>477</v>
      </c>
      <c r="C143" s="26" t="s">
        <v>313</v>
      </c>
      <c r="D143" s="42"/>
      <c r="E143" s="26"/>
      <c r="F143" s="81">
        <f aca="true" t="shared" si="24" ref="F143:H146">F144</f>
        <v>48000</v>
      </c>
      <c r="G143" s="81">
        <f t="shared" si="24"/>
        <v>48000</v>
      </c>
      <c r="H143" s="81">
        <f t="shared" si="24"/>
        <v>48000</v>
      </c>
    </row>
    <row r="144" spans="1:8" ht="13.5">
      <c r="A144" s="18">
        <v>134</v>
      </c>
      <c r="B144" s="123" t="s">
        <v>314</v>
      </c>
      <c r="C144" s="26" t="s">
        <v>315</v>
      </c>
      <c r="D144" s="42"/>
      <c r="E144" s="26"/>
      <c r="F144" s="81">
        <f t="shared" si="24"/>
        <v>48000</v>
      </c>
      <c r="G144" s="81">
        <f t="shared" si="24"/>
        <v>48000</v>
      </c>
      <c r="H144" s="81">
        <f t="shared" si="24"/>
        <v>48000</v>
      </c>
    </row>
    <row r="145" spans="1:8" ht="43.5">
      <c r="A145" s="18">
        <v>135</v>
      </c>
      <c r="B145" s="122" t="s">
        <v>196</v>
      </c>
      <c r="C145" s="26" t="s">
        <v>315</v>
      </c>
      <c r="D145" s="42">
        <v>100000000</v>
      </c>
      <c r="E145" s="26"/>
      <c r="F145" s="81">
        <f t="shared" si="24"/>
        <v>48000</v>
      </c>
      <c r="G145" s="81">
        <f t="shared" si="24"/>
        <v>48000</v>
      </c>
      <c r="H145" s="81">
        <f t="shared" si="24"/>
        <v>48000</v>
      </c>
    </row>
    <row r="146" spans="1:8" ht="21.75">
      <c r="A146" s="18">
        <v>136</v>
      </c>
      <c r="B146" s="122" t="s">
        <v>441</v>
      </c>
      <c r="C146" s="26" t="s">
        <v>315</v>
      </c>
      <c r="D146" s="42">
        <v>140000000</v>
      </c>
      <c r="E146" s="26"/>
      <c r="F146" s="81">
        <f t="shared" si="24"/>
        <v>48000</v>
      </c>
      <c r="G146" s="81">
        <f t="shared" si="24"/>
        <v>48000</v>
      </c>
      <c r="H146" s="81">
        <f t="shared" si="24"/>
        <v>48000</v>
      </c>
    </row>
    <row r="147" spans="1:8" ht="225" customHeight="1">
      <c r="A147" s="18">
        <v>137</v>
      </c>
      <c r="B147" s="106" t="s">
        <v>493</v>
      </c>
      <c r="C147" s="25">
        <v>1001</v>
      </c>
      <c r="D147" s="42">
        <v>140082110</v>
      </c>
      <c r="E147" s="26" t="s">
        <v>318</v>
      </c>
      <c r="F147" s="81">
        <f aca="true" t="shared" si="25" ref="F147:H148">F148</f>
        <v>48000</v>
      </c>
      <c r="G147" s="81">
        <f t="shared" si="25"/>
        <v>48000</v>
      </c>
      <c r="H147" s="81">
        <f t="shared" si="25"/>
        <v>48000</v>
      </c>
    </row>
    <row r="148" spans="1:8" ht="13.5">
      <c r="A148" s="18">
        <v>138</v>
      </c>
      <c r="B148" s="79" t="s">
        <v>323</v>
      </c>
      <c r="C148" s="26" t="s">
        <v>315</v>
      </c>
      <c r="D148" s="42">
        <v>140082110</v>
      </c>
      <c r="E148" s="26" t="s">
        <v>95</v>
      </c>
      <c r="F148" s="81">
        <f t="shared" si="25"/>
        <v>48000</v>
      </c>
      <c r="G148" s="81">
        <f t="shared" si="25"/>
        <v>48000</v>
      </c>
      <c r="H148" s="81">
        <f t="shared" si="25"/>
        <v>48000</v>
      </c>
    </row>
    <row r="149" spans="1:8" ht="13.5">
      <c r="A149" s="18">
        <v>139</v>
      </c>
      <c r="B149" s="93" t="s">
        <v>254</v>
      </c>
      <c r="C149" s="26" t="s">
        <v>315</v>
      </c>
      <c r="D149" s="42">
        <v>140082110</v>
      </c>
      <c r="E149" s="26" t="s">
        <v>94</v>
      </c>
      <c r="F149" s="81">
        <f>'прил 6 ведом'!G140</f>
        <v>48000</v>
      </c>
      <c r="G149" s="81">
        <f>'прил 6 ведом'!H140</f>
        <v>48000</v>
      </c>
      <c r="H149" s="81">
        <f>'прил 6 ведом'!I140</f>
        <v>48000</v>
      </c>
    </row>
    <row r="150" spans="1:8" ht="13.5">
      <c r="A150" s="18">
        <v>140</v>
      </c>
      <c r="B150" s="29" t="s">
        <v>91</v>
      </c>
      <c r="C150" s="26" t="s">
        <v>296</v>
      </c>
      <c r="D150" s="42"/>
      <c r="E150" s="26"/>
      <c r="F150" s="81">
        <f aca="true" t="shared" si="26" ref="F150:H154">F151</f>
        <v>46794</v>
      </c>
      <c r="G150" s="75">
        <f t="shared" si="26"/>
        <v>0</v>
      </c>
      <c r="H150" s="75">
        <f t="shared" si="26"/>
        <v>0</v>
      </c>
    </row>
    <row r="151" spans="1:8" ht="13.5">
      <c r="A151" s="18">
        <v>141</v>
      </c>
      <c r="B151" s="29" t="s">
        <v>92</v>
      </c>
      <c r="C151" s="26" t="s">
        <v>297</v>
      </c>
      <c r="D151" s="42"/>
      <c r="E151" s="26"/>
      <c r="F151" s="75">
        <f t="shared" si="26"/>
        <v>46794</v>
      </c>
      <c r="G151" s="75">
        <f t="shared" si="26"/>
        <v>0</v>
      </c>
      <c r="H151" s="75">
        <f t="shared" si="26"/>
        <v>0</v>
      </c>
    </row>
    <row r="152" spans="1:8" ht="27">
      <c r="A152" s="18">
        <v>142</v>
      </c>
      <c r="B152" s="24" t="str">
        <f>'прил 6 ведом'!B143</f>
        <v>Муниципальная программа "Развитие физической культуры и спорта" </v>
      </c>
      <c r="C152" s="26" t="s">
        <v>297</v>
      </c>
      <c r="D152" s="42">
        <v>210000000</v>
      </c>
      <c r="E152" s="26"/>
      <c r="F152" s="75">
        <f t="shared" si="26"/>
        <v>46794</v>
      </c>
      <c r="G152" s="75">
        <f t="shared" si="26"/>
        <v>0</v>
      </c>
      <c r="H152" s="75">
        <f t="shared" si="26"/>
        <v>0</v>
      </c>
    </row>
    <row r="153" spans="1:8" ht="72.75" customHeight="1">
      <c r="A153" s="18">
        <v>143</v>
      </c>
      <c r="B153" s="24" t="str">
        <f>'прил 6 ведом'!B144</f>
        <v>Обеспечение деятельности (оказания услуг) ведомственных учреждений в рамках  муниципальной программы Галанинского сельсовета "Развитие физической культуры и спорта" </v>
      </c>
      <c r="C153" s="26" t="s">
        <v>297</v>
      </c>
      <c r="D153" s="42">
        <v>210080610</v>
      </c>
      <c r="E153" s="26"/>
      <c r="F153" s="75">
        <f t="shared" si="26"/>
        <v>46794</v>
      </c>
      <c r="G153" s="75">
        <f t="shared" si="26"/>
        <v>0</v>
      </c>
      <c r="H153" s="75">
        <f t="shared" si="26"/>
        <v>0</v>
      </c>
    </row>
    <row r="154" spans="1:8" ht="27">
      <c r="A154" s="18">
        <v>144</v>
      </c>
      <c r="B154" s="24" t="s">
        <v>80</v>
      </c>
      <c r="C154" s="26" t="s">
        <v>297</v>
      </c>
      <c r="D154" s="42">
        <v>210080610</v>
      </c>
      <c r="E154" s="26" t="s">
        <v>81</v>
      </c>
      <c r="F154" s="75">
        <f t="shared" si="26"/>
        <v>46794</v>
      </c>
      <c r="G154" s="75">
        <f t="shared" si="26"/>
        <v>0</v>
      </c>
      <c r="H154" s="75">
        <f t="shared" si="26"/>
        <v>0</v>
      </c>
    </row>
    <row r="155" spans="1:8" ht="40.5">
      <c r="A155" s="18">
        <v>145</v>
      </c>
      <c r="B155" s="24" t="s">
        <v>82</v>
      </c>
      <c r="C155" s="26" t="s">
        <v>297</v>
      </c>
      <c r="D155" s="42">
        <v>210080610</v>
      </c>
      <c r="E155" s="26" t="s">
        <v>83</v>
      </c>
      <c r="F155" s="81">
        <f>'прил 6 ведом'!G146</f>
        <v>46794</v>
      </c>
      <c r="G155" s="81">
        <f>'прил 6 ведом'!H146</f>
        <v>0</v>
      </c>
      <c r="H155" s="81">
        <f>'прил 6 ведом'!I146</f>
        <v>0</v>
      </c>
    </row>
    <row r="156" spans="1:8" ht="33">
      <c r="A156" s="18">
        <v>146</v>
      </c>
      <c r="B156" s="124" t="s">
        <v>478</v>
      </c>
      <c r="C156" s="121" t="s">
        <v>288</v>
      </c>
      <c r="D156" s="42"/>
      <c r="E156" s="26"/>
      <c r="F156" s="81">
        <f aca="true" t="shared" si="27" ref="F156:H159">F157</f>
        <v>26404</v>
      </c>
      <c r="G156" s="81">
        <f t="shared" si="27"/>
        <v>26404</v>
      </c>
      <c r="H156" s="81">
        <f t="shared" si="27"/>
        <v>26404</v>
      </c>
    </row>
    <row r="157" spans="1:8" ht="21.75">
      <c r="A157" s="18">
        <v>147</v>
      </c>
      <c r="B157" s="124" t="s">
        <v>287</v>
      </c>
      <c r="C157" s="121" t="s">
        <v>288</v>
      </c>
      <c r="D157" s="42">
        <v>8100000000</v>
      </c>
      <c r="E157" s="26"/>
      <c r="F157" s="81">
        <f t="shared" si="27"/>
        <v>26404</v>
      </c>
      <c r="G157" s="81">
        <f t="shared" si="27"/>
        <v>26404</v>
      </c>
      <c r="H157" s="81">
        <f t="shared" si="27"/>
        <v>26404</v>
      </c>
    </row>
    <row r="158" spans="1:8" ht="21.75">
      <c r="A158" s="18">
        <v>148</v>
      </c>
      <c r="B158" s="122" t="s">
        <v>64</v>
      </c>
      <c r="C158" s="121" t="s">
        <v>288</v>
      </c>
      <c r="D158" s="42">
        <v>8110000000</v>
      </c>
      <c r="E158" s="26"/>
      <c r="F158" s="81">
        <f t="shared" si="27"/>
        <v>26404</v>
      </c>
      <c r="G158" s="81">
        <f t="shared" si="27"/>
        <v>26404</v>
      </c>
      <c r="H158" s="81">
        <f t="shared" si="27"/>
        <v>26404</v>
      </c>
    </row>
    <row r="159" spans="1:8" ht="21.75">
      <c r="A159" s="18">
        <v>149</v>
      </c>
      <c r="B159" s="122" t="s">
        <v>68</v>
      </c>
      <c r="C159" s="26" t="s">
        <v>286</v>
      </c>
      <c r="D159" s="42">
        <v>8110000000</v>
      </c>
      <c r="E159" s="26"/>
      <c r="F159" s="81">
        <f t="shared" si="27"/>
        <v>26404</v>
      </c>
      <c r="G159" s="81">
        <f t="shared" si="27"/>
        <v>26404</v>
      </c>
      <c r="H159" s="81">
        <f t="shared" si="27"/>
        <v>26404</v>
      </c>
    </row>
    <row r="160" spans="1:8" ht="137.25" customHeight="1">
      <c r="A160" s="18">
        <v>150</v>
      </c>
      <c r="B160" s="106" t="s">
        <v>484</v>
      </c>
      <c r="C160" s="26" t="s">
        <v>286</v>
      </c>
      <c r="D160" s="42">
        <v>8110082090</v>
      </c>
      <c r="E160" s="26" t="s">
        <v>318</v>
      </c>
      <c r="F160" s="81">
        <f aca="true" t="shared" si="28" ref="F160:H161">F161</f>
        <v>26404</v>
      </c>
      <c r="G160" s="81">
        <f t="shared" si="28"/>
        <v>26404</v>
      </c>
      <c r="H160" s="81">
        <f t="shared" si="28"/>
        <v>26404</v>
      </c>
    </row>
    <row r="161" spans="1:8" ht="13.5">
      <c r="A161" s="18">
        <v>151</v>
      </c>
      <c r="B161" s="79" t="s">
        <v>323</v>
      </c>
      <c r="C161" s="26" t="s">
        <v>286</v>
      </c>
      <c r="D161" s="42">
        <v>8110082090</v>
      </c>
      <c r="E161" s="26" t="s">
        <v>95</v>
      </c>
      <c r="F161" s="81">
        <f t="shared" si="28"/>
        <v>26404</v>
      </c>
      <c r="G161" s="81">
        <f t="shared" si="28"/>
        <v>26404</v>
      </c>
      <c r="H161" s="81">
        <f t="shared" si="28"/>
        <v>26404</v>
      </c>
    </row>
    <row r="162" spans="1:8" ht="13.5">
      <c r="A162" s="18">
        <v>152</v>
      </c>
      <c r="B162" s="93" t="s">
        <v>254</v>
      </c>
      <c r="C162" s="26" t="s">
        <v>286</v>
      </c>
      <c r="D162" s="42">
        <v>8110082090</v>
      </c>
      <c r="E162" s="26" t="s">
        <v>94</v>
      </c>
      <c r="F162" s="81">
        <f>'прил 6 ведом'!G149</f>
        <v>26404</v>
      </c>
      <c r="G162" s="81">
        <f>'прил 6 ведом'!H149</f>
        <v>26404</v>
      </c>
      <c r="H162" s="81">
        <f>'прил 6 ведом'!I149</f>
        <v>26404</v>
      </c>
    </row>
    <row r="163" spans="1:8" ht="13.5">
      <c r="A163" s="18">
        <v>153</v>
      </c>
      <c r="B163" s="17" t="s">
        <v>30</v>
      </c>
      <c r="C163" s="22"/>
      <c r="D163" s="18"/>
      <c r="E163" s="22"/>
      <c r="F163" s="75">
        <v>0</v>
      </c>
      <c r="G163" s="89">
        <f>'прил 6 ведом'!H150</f>
        <v>227950</v>
      </c>
      <c r="H163" s="89">
        <f>'прил 6 ведом'!I150</f>
        <v>437905</v>
      </c>
    </row>
    <row r="164" spans="1:8" ht="13.5">
      <c r="A164" s="201"/>
      <c r="B164" s="202"/>
      <c r="C164" s="23"/>
      <c r="D164" s="18"/>
      <c r="E164" s="18"/>
      <c r="F164" s="75">
        <f>F11</f>
        <v>11766550</v>
      </c>
      <c r="G164" s="75">
        <f>G11</f>
        <v>9341850</v>
      </c>
      <c r="H164" s="75">
        <f>H11</f>
        <v>9196011</v>
      </c>
    </row>
    <row r="165" spans="1:7" ht="13.5">
      <c r="A165" s="44"/>
      <c r="B165" s="48"/>
      <c r="C165" s="49"/>
      <c r="D165" s="50"/>
      <c r="E165" s="47"/>
      <c r="F165" s="51"/>
      <c r="G165" s="51"/>
    </row>
    <row r="166" spans="1:8" ht="13.5">
      <c r="A166" s="44"/>
      <c r="B166" s="48"/>
      <c r="C166" s="49"/>
      <c r="D166" s="50"/>
      <c r="E166" s="51"/>
      <c r="F166" s="51"/>
      <c r="G166" s="51"/>
      <c r="H166" s="51"/>
    </row>
    <row r="167" spans="1:7" ht="13.5">
      <c r="A167" s="44"/>
      <c r="B167" s="52"/>
      <c r="C167" s="53"/>
      <c r="D167" s="54"/>
      <c r="E167" s="55"/>
      <c r="F167" s="55"/>
      <c r="G167" s="55"/>
    </row>
    <row r="168" spans="1:7" ht="13.5">
      <c r="A168" s="44"/>
      <c r="B168" s="52"/>
      <c r="C168" s="53"/>
      <c r="D168" s="54"/>
      <c r="E168" s="47"/>
      <c r="F168" s="47"/>
      <c r="G168" s="47"/>
    </row>
    <row r="169" spans="1:7" ht="210.75" customHeight="1">
      <c r="A169" s="44"/>
      <c r="B169" s="56"/>
      <c r="C169" s="53"/>
      <c r="D169" s="54"/>
      <c r="E169" s="55"/>
      <c r="F169" s="55"/>
      <c r="G169" s="55"/>
    </row>
    <row r="170" spans="1:7" ht="13.5">
      <c r="A170" s="44"/>
      <c r="B170" s="45"/>
      <c r="C170" s="53"/>
      <c r="D170" s="54"/>
      <c r="E170" s="55"/>
      <c r="F170" s="55"/>
      <c r="G170" s="55"/>
    </row>
    <row r="171" spans="1:7" ht="13.5">
      <c r="A171" s="44"/>
      <c r="B171" s="45"/>
      <c r="C171" s="46"/>
      <c r="D171" s="57"/>
      <c r="E171" s="55"/>
      <c r="F171" s="55"/>
      <c r="G171" s="55"/>
    </row>
    <row r="172" spans="1:7" ht="13.5">
      <c r="A172" s="44"/>
      <c r="B172" s="52"/>
      <c r="C172" s="44"/>
      <c r="D172" s="54"/>
      <c r="E172" s="55"/>
      <c r="F172" s="94"/>
      <c r="G172" s="94"/>
    </row>
    <row r="173" spans="1:7" ht="13.5">
      <c r="A173" s="200"/>
      <c r="B173" s="200"/>
      <c r="C173" s="44"/>
      <c r="D173" s="44"/>
      <c r="E173" s="55"/>
      <c r="F173" s="55"/>
      <c r="G173" s="55"/>
    </row>
  </sheetData>
  <sheetProtection/>
  <mergeCells count="15">
    <mergeCell ref="A173:B173"/>
    <mergeCell ref="B8:B10"/>
    <mergeCell ref="C8:C10"/>
    <mergeCell ref="D8:D10"/>
    <mergeCell ref="A164:B164"/>
    <mergeCell ref="A1:H1"/>
    <mergeCell ref="A3:H3"/>
    <mergeCell ref="E8:E10"/>
    <mergeCell ref="F8:F10"/>
    <mergeCell ref="G8:G10"/>
    <mergeCell ref="H8:H10"/>
    <mergeCell ref="A7:E7"/>
    <mergeCell ref="A5:G6"/>
    <mergeCell ref="A2:H2"/>
    <mergeCell ref="A8:A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buh01</cp:lastModifiedBy>
  <cp:lastPrinted>2020-12-24T05:37:03Z</cp:lastPrinted>
  <dcterms:created xsi:type="dcterms:W3CDTF">2010-12-02T07:50:49Z</dcterms:created>
  <dcterms:modified xsi:type="dcterms:W3CDTF">2020-12-25T01:57:09Z</dcterms:modified>
  <cp:category/>
  <cp:version/>
  <cp:contentType/>
  <cp:contentStatus/>
</cp:coreProperties>
</file>