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85" tabRatio="676" activeTab="6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прил 8 РП,ЦСР,ВР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<sst xmlns="http://schemas.openxmlformats.org/spreadsheetml/2006/main" count="1283" uniqueCount="481">
  <si>
    <t xml:space="preserve"> 01 05 02 01 10 0000 610</t>
  </si>
  <si>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</si>
  <si>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</si>
  <si>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</si>
  <si>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</si>
  <si>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</si>
  <si>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</si>
  <si>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</si>
  <si>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</si>
  <si>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</si>
  <si>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</si>
  <si>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</si>
  <si>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</si>
  <si>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</si>
  <si>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</si>
  <si>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</si>
  <si>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</si>
  <si>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</si>
  <si>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</si>
  <si>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</si>
  <si>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</si>
  <si>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</si>
  <si>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</si>
  <si>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</si>
  <si>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</si>
  <si>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</si>
  <si>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</si>
  <si>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</si>
  <si>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</si>
  <si>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</si>
  <si>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</si>
  <si>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</si>
  <si>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</si>
  <si>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</si>
  <si>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</si>
  <si>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</si>
  <si>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</si>
  <si>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</si>
  <si>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</si>
  <si>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</si>
  <si>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</si>
  <si>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</si>
  <si>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</si>
  <si>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1 17 05050 10 0000 180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</si>
  <si>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</si>
  <si>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</si>
  <si>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</si>
  <si>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</si>
  <si>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</si>
  <si>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</si>
  <si>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</si>
  <si>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</si>
  <si>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</si>
  <si>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</si>
  <si>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</si>
  <si>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</si>
  <si>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</si>
  <si>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</si>
  <si>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</si>
  <si>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</si>
  <si>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</si>
  <si>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</si>
  <si>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</si>
  <si>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</si>
  <si>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</si>
  <si>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</si>
  <si>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</si>
  <si>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</si>
  <si>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</si>
  <si>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</si>
  <si>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</si>
  <si>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</si>
  <si>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</si>
  <si>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</si>
  <si>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</si>
  <si>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</si>
  <si>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</si>
  <si>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</si>
  <si>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</si>
  <si>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</si>
  <si>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</si>
  <si>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</si>
  <si>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</si>
  <si>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</si>
  <si>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</si>
  <si>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</si>
  <si>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</si>
  <si>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</si>
  <si>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</si>
  <si>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</si>
  <si>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</si>
  <si>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</si>
  <si>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</si>
  <si>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 xml:space="preserve">         Установить, что публичные нормативные обязательства поселения не принимаются.</t>
  </si>
  <si>
    <t>Доходы бюджета поселений  2020 года</t>
  </si>
  <si>
    <t>540</t>
  </si>
  <si>
    <t>500</t>
  </si>
  <si>
    <t>Сумма на 2020 год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</si>
  <si>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</si>
  <si>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</si>
  <si>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>000 1 08 04020 01 0000 110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</si>
  <si>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</si>
  <si>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</si>
  <si>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</si>
  <si>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</si>
  <si>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</si>
  <si>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</si>
  <si>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</si>
  <si>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</si>
  <si>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</si>
  <si>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</si>
  <si>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</si>
  <si>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</si>
  <si>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</si>
  <si>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 , находящихся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</si>
  <si>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</si>
  <si>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</si>
  <si>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</si>
  <si>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</si>
  <si>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</si>
  <si>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</si>
  <si>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</si>
  <si>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</si>
  <si>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</si>
  <si>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</si>
  <si>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</si>
  <si>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</si>
  <si>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</si>
  <si>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</si>
  <si>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</si>
  <si>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"Развитие культуры" </t>
  </si>
  <si>
    <t xml:space="preserve">Подпрограмма " Поддержка искусства и народного творчества" </t>
  </si>
  <si>
    <t xml:space="preserve">1.       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</si>
  <si>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</si>
  <si>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</si>
  <si>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4.       Администрация Галанинского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</si>
  <si>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>Статья 15.  Вступление в силу настоящего решения</t>
  </si>
  <si>
    <t xml:space="preserve"> 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</si>
  <si>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</si>
  <si>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</si>
  <si>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Глава Галанинского сельсовета                                                                              Т.Е.Ритерс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</si>
  <si>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</si>
  <si>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</si>
  <si>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Субвенции бюджетам сельских  поселений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</si>
  <si>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Перечисления из бюджетов сельских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</si>
  <si>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</si>
  <si>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</si>
  <si>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Администрация Галанинского сельсовета Казачинского района Красноярского края</t>
  </si>
  <si>
    <t xml:space="preserve">Администрация Галанинского сельсовета             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</si>
  <si>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</si>
  <si>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</si>
  <si>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</si>
  <si>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</si>
  <si>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</si>
  <si>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</si>
  <si>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</si>
  <si>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</si>
  <si>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</si>
  <si>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</si>
  <si>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</si>
  <si>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</si>
  <si>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</si>
  <si>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</si>
  <si>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</si>
  <si>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</si>
  <si>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</si>
  <si>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</si>
  <si>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</si>
  <si>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</si>
  <si>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</si>
  <si>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</si>
  <si>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</si>
  <si>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</si>
  <si>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</si>
  <si>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</si>
  <si>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</si>
  <si>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</si>
  <si>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</si>
  <si>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</si>
  <si>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</si>
  <si>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</si>
  <si>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</si>
  <si>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</si>
  <si>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</si>
  <si>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</si>
  <si>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</si>
  <si>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</si>
  <si>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</si>
  <si>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</si>
  <si>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</si>
  <si>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</si>
  <si>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</si>
  <si>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</si>
  <si>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</si>
  <si>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</si>
  <si>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</si>
  <si>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</si>
  <si>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</si>
  <si>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</si>
  <si>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</si>
  <si>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</si>
  <si>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</si>
  <si>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</si>
  <si>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</si>
  <si>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</si>
  <si>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</si>
  <si>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Галанинского сельсовета "Развитие культуры"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</si>
  <si>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</si>
  <si>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</si>
  <si>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</si>
  <si>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</si>
  <si>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</si>
  <si>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</si>
  <si>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</si>
  <si>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</si>
  <si>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</si>
  <si>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</si>
  <si>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</si>
  <si>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</si>
  <si>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</si>
  <si>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</si>
  <si>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</si>
  <si>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</si>
  <si>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</si>
  <si>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</si>
  <si>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</si>
  <si>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</si>
  <si>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</si>
  <si>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</si>
  <si>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</si>
  <si>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1 11 09045 10 0000 120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</si>
  <si>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</si>
  <si>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</si>
  <si>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</si>
  <si>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</si>
  <si>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</si>
  <si>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</si>
  <si>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</si>
  <si>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</si>
  <si>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Муниципальная программа Галанинского сельсовета "Развитие культуры"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</si>
  <si>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 "  муниципальной программы Галанинского сельсовета "Развитие культуры" </t>
  </si>
  <si>
    <t>1.      Установить верхний предел муниципального внутреннего долга  по долговым обязательствам поселения:</t>
  </si>
  <si>
    <t>2.      Предельный объем расходов на обслуживание муниципального долга в Администрации Галанинского сельсовета не должен превышать:</t>
  </si>
  <si>
    <t>3.      Установить предельный объем муниципального долга Администрации Галанинского сельсовета в сумме: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</si>
  <si>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</si>
  <si>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</si>
  <si>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</si>
  <si>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</si>
  <si>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</si>
  <si>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</si>
  <si>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</si>
  <si>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</si>
  <si>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</si>
  <si>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</si>
  <si>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</si>
  <si>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</si>
  <si>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</si>
  <si>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</si>
  <si>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</si>
  <si>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</si>
  <si>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</si>
  <si>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</si>
  <si>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</si>
  <si>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</si>
  <si>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</si>
  <si>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</si>
  <si>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</si>
  <si>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</si>
  <si>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</si>
  <si>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</si>
  <si>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</si>
  <si>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</si>
  <si>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</si>
  <si>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</si>
  <si>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</si>
  <si>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</si>
  <si>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</si>
  <si>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</si>
  <si>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</si>
  <si>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</si>
  <si>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</si>
  <si>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1 14  02053 10 0000 440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</si>
  <si>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</si>
  <si>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</si>
  <si>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</si>
  <si>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>1403</t>
  </si>
  <si>
    <t>Прочие межбюджетные трансферты общего характера</t>
  </si>
  <si>
    <t>1400</t>
  </si>
  <si>
    <t>1 11 05025 10 0000 120</t>
  </si>
  <si>
    <t>Доходы 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бюджетных и автономных учреждений)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</si>
  <si>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</si>
  <si>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Возврат остатков субвенций на осуществление первичного воинского учета на территориях где отсутствуют комиссариаты из бюджетных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</si>
  <si>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</si>
  <si>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1 14  06025 10 0000 430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</si>
  <si>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</si>
  <si>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</si>
  <si>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</si>
  <si>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 2021 года</t>
  </si>
  <si>
    <t>182 1 01 020020 10 0000 110</t>
  </si>
  <si>
    <t>Закрепляемые коды классификации бюджета за Администрацией  Галанинского сельского совета Казачинского района Красноярского края</t>
  </si>
  <si>
    <t>Статья 2. Главные администраторы доходов бюджета поселения и главные администраторы источников внутреннего финансирования дефицита бюджета поселения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</si>
  <si>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</si>
  <si>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</si>
  <si>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</si>
  <si>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</si>
  <si>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</si>
  <si>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</si>
  <si>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</si>
  <si>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Прочие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</si>
  <si>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</si>
  <si>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</si>
  <si>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</si>
  <si>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</si>
  <si>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</si>
  <si>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</si>
  <si>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</si>
  <si>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</si>
  <si>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</si>
  <si>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</si>
  <si>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</si>
  <si>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</si>
  <si>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</si>
  <si>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</si>
  <si>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</si>
  <si>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</si>
  <si>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</si>
  <si>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</si>
  <si>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</si>
  <si>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</si>
  <si>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</si>
  <si>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Подпрограмма "Поддержка искусства и народного творчества" на 2015-2017 годы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</si>
  <si>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</si>
  <si>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</si>
  <si>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</si>
  <si>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Статья 4. Изменение показателей  бюджетной росписи бюджета поселения</t>
  </si>
  <si>
    <t>Статья 5.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</si>
  <si>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>Статья 6.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</si>
  <si>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r>
      <t>Статья 7.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</si>
  <si>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r>
      <t>Статья 10.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Администрации Галанинского сельсовета</t>
    </r>
    <r>
      <rPr>
        <sz val="11"/>
        <rFont val="Times New Roman"/>
        <family val="1"/>
      </rPr>
      <t xml:space="preserve">    </t>
    </r>
  </si>
  <si>
    <t>Статья 11. Дорожный фонд Администрации Галанинского сельсовета</t>
  </si>
  <si>
    <t>Статья 12. Муниципальный внутренний долг Администрации Галанинского сельсовета</t>
  </si>
  <si>
    <t>Статья 13. Иные межбюджетные трансферты.</t>
  </si>
  <si>
    <t>Статья 14. Публичные нормативные обязательства.</t>
  </si>
  <si>
    <t>Доходы бюджета поселений на 2020 год и плановый период 2021-2022 годов</t>
  </si>
  <si>
    <t>Доходы бюджета поселений  2022 года</t>
  </si>
  <si>
    <t>Источники внутреннего финансирования дефицита бюджета поселения в 2020 году и плановом периоде 2021-2022 годов</t>
  </si>
  <si>
    <t xml:space="preserve">   2020 год</t>
  </si>
  <si>
    <t xml:space="preserve">  2021 год</t>
  </si>
  <si>
    <t xml:space="preserve">  2022год</t>
  </si>
  <si>
    <t xml:space="preserve">                   «О  бюджете Галанинского сельсовета на 2020 год и</t>
  </si>
  <si>
    <t xml:space="preserve">         плановый период 2021-2022 годов»</t>
  </si>
  <si>
    <t xml:space="preserve">     1. Утвердить основные характеристики бюджета поселения на 2020 год:</t>
  </si>
  <si>
    <t xml:space="preserve">     2. Утвердить основные характеристики бюджета поселения на 2021 год и на 2022 год:</t>
  </si>
  <si>
    <t>Статья 3. Доходы бюджета поселения на 2020 год и плановый период 2021-2022 годов</t>
  </si>
  <si>
    <t xml:space="preserve">     Установить, что  Глава АдминистрацииГаланинского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2020 год и плановый период 2021-2022 годов без внесения изменений в настоящее Решение :</t>
  </si>
  <si>
    <t xml:space="preserve">     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2020 году и плановом периоде 2021-2022 годов, составляет 5 штатных единиц, в том числе выборных должностных лиц, осуществляющих свои полномочия на постоянной основе- 1 штатная единица, численность работников, муниципальных служащих - 4 штатные единицы.</t>
  </si>
  <si>
    <t xml:space="preserve"> Статья 8.  Особенности использования средств, получаемых муниципальными бюджетными учреждениями в 2020 году</t>
  </si>
  <si>
    <t xml:space="preserve">Статья 9. Особенности исполнения бюджета поселения в 2020 году </t>
  </si>
  <si>
    <t xml:space="preserve"> 1) Установить, что не использованные по состоянию на 1 января 2020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2019 года.</t>
  </si>
  <si>
    <t xml:space="preserve">    2) Остатки средств бюджета поселения на 1 января 2020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2020 году.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</si>
  <si>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2020 года обязательствам, производится главными распорядителями средств бюджета поселения за счет утвержденных им бюджетных ассигнований на 2020 год.</t>
  </si>
  <si>
    <t xml:space="preserve">      0,00  рублей в 2020году;</t>
  </si>
  <si>
    <t xml:space="preserve">       0,00 рублей в 2021 году;</t>
  </si>
  <si>
    <t xml:space="preserve">       0,00 рублей в 2022 году.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</si>
  <si>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2020году и плановом периоде 2021-2022годов в бюджет Казачинского района:</t>
  </si>
  <si>
    <t>2 02 49999 10 0018 150</t>
  </si>
  <si>
    <t>2 02 49999 10 0007 150</t>
  </si>
  <si>
    <t>2 02 49999 10 0006 150</t>
  </si>
  <si>
    <t>2 02 15001 10 0020 150</t>
  </si>
  <si>
    <t>2 02 15001 10 0030 150</t>
  </si>
  <si>
    <t>2 02 30024 10 4901 150</t>
  </si>
  <si>
    <t>2 02 30024 10 4902 150</t>
  </si>
  <si>
    <t>2 02 35118 10 0000 150</t>
  </si>
  <si>
    <t>2 02 49999 10 0002 150</t>
  </si>
  <si>
    <t>2 19 35118 10 0000 150</t>
  </si>
  <si>
    <t>2 19 60010 10 0000 150</t>
  </si>
  <si>
    <t>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</si>
  <si>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</si>
  <si>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</si>
  <si>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Красноярского края "Дороги Красноярья" государственной программы Красноярского края "Развитие транспортной системы"</t>
  </si>
  <si>
    <t>2 02 49999 10 7641 150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</si>
  <si>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</si>
  <si>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</si>
  <si>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</si>
  <si>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</si>
  <si>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</si>
  <si>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</si>
  <si>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</si>
  <si>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</si>
  <si>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</si>
  <si>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</si>
  <si>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</si>
  <si>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</si>
  <si>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</si>
  <si>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</si>
  <si>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</si>
  <si>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0107</t>
  </si>
  <si>
    <t>0310</t>
  </si>
  <si>
    <t>Обеспечение проведения выборов и референдумов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</si>
  <si>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</si>
  <si>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</si>
  <si>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</si>
  <si>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 xml:space="preserve">  Непрограммные расходы отдельных органов местного самоуправления</t>
  </si>
  <si>
    <t xml:space="preserve"> Функционирование администрации Казачинского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</si>
  <si>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</si>
  <si>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Специальные расходы</t>
  </si>
  <si>
    <t xml:space="preserve">       Ведомственная структура расходов бюджета поселения на 2020 год  и плановый период 2021-2022 годов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</si>
  <si>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2020 год и плановый период 2021-2022 годов</t>
  </si>
  <si>
    <t>Сумма на 2022 год</t>
  </si>
  <si>
    <t>Сумма на    2022 год</t>
  </si>
  <si>
    <t>01400S5550</t>
  </si>
  <si>
    <t xml:space="preserve">Прочие межбюджетные трансферты, передаваемые бюджетам сельских поселений </t>
  </si>
  <si>
    <t xml:space="preserve">           Заработная плата работников муниципальных казенных, бюджетных учреждений увеличивается (индексируется) в  2020году  на 3,0%,  2021-2022 годы на коэффициент, равный 1.  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</si>
  <si>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2011, 2012, 2013, 2014, 2015,2018,2019 годах, увеличиваются (индексируются) в 2020г на 3,00%,  2021-2022 годах на коэффициент, равный 1.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</si>
  <si>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2020 год  и плановый период 2021-2022 годов</t>
  </si>
  <si>
    <t>Подпрограмма "Содержание автомобильных дорог общего пользования Галанинского сельсовета "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</si>
  <si>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2020-2022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2020-2022 годы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</si>
  <si>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2020 год и плановый период 2021-2022 годы</t>
  </si>
  <si>
    <t>Сумма на    2020 год</t>
  </si>
  <si>
    <t>совет депутатов РЕШИЛ:</t>
  </si>
  <si>
    <t>2021-2022годов со следующими показателями:</t>
  </si>
  <si>
    <t xml:space="preserve">         Утвердить доходы бюджета поселения на 2020 год и плановый период 2021-2022 годов согласно приложению 4 к настоящему Решению.</t>
  </si>
  <si>
    <t xml:space="preserve">        Утвердить объем бюджетных ассигнований дорожного фонда  Галанинского сельсовета  на 2020 в сумме 151700.0рублей, на 2021 год в сумме  157100,00ублей, на 2022 год в сумме 163600,00 рублей.</t>
  </si>
  <si>
    <t xml:space="preserve">      на 1 января 2021 года в сумме 0,00 рублей, в том числе  по муниципальным гарантиям в сумме 0,00 рублей;</t>
  </si>
  <si>
    <t xml:space="preserve">       на 1 января 2022 года в сумме 0,00 рублей, в том числе по муниципальным гарантиям в сумме 0,00 рублей;</t>
  </si>
  <si>
    <t xml:space="preserve">        на 1 января 2023 года в сумме 0,00 рублей, в том числе по муниципальным гарантиям в сумме 0,00 рублей.</t>
  </si>
  <si>
    <t xml:space="preserve">         Решение подлежит официальному опубликованию в газете "Галанинский вестник" и вступает в силу с 1 января 2020  года, но не ранее дня, следующего за днем его официального опубликования 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</si>
  <si>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1718150,00рублей ежегодно  в 2020-2022годах.</t>
  </si>
  <si>
    <t xml:space="preserve">        Установить, что в расходной части бюджета поселения предусматривается резервный фонд администрации сельсовета на 2020 год и плановый период 2021-2022 годов в сумме 1 000 рублей ежегодно. Расходование средств резервного фонда осуществляется в соответствии с Порядком, установленным Администрацией Галанинского сельсовета.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</si>
  <si>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</si>
  <si>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Галанинского сельсовета" на 2015-2017 годы муниципальной программы "Создание безопасных и комфортных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</si>
  <si>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</si>
  <si>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</si>
  <si>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</si>
  <si>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Регдоплата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</si>
  <si>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</si>
  <si>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 xml:space="preserve">Организация и содержание мест захоронения  на территории Галанинского сельсоветов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</si>
  <si>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</si>
  <si>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 xml:space="preserve">    В соответствии со ст. 16  Устава Галанинскогос сельсовета  Галанинский сельский </t>
  </si>
  <si>
    <t xml:space="preserve">   Утвердить бюджет Галанинского сельсовета на 2020год  и плановый период</t>
  </si>
  <si>
    <t>РЕШЕНИЕ</t>
  </si>
  <si>
    <t>« 24 » декабря     2019г.                               с.Галанино                       № 39-122</t>
  </si>
  <si>
    <t>к   Решения Галанинского сельского</t>
  </si>
  <si>
    <t>Совета депутатов  от  24.12.2019г № 39-122</t>
  </si>
  <si>
    <t xml:space="preserve">                                                                                     к Решению Галанинского сельского  совета депутатов</t>
  </si>
  <si>
    <r>
      <t xml:space="preserve"> к</t>
    </r>
    <r>
      <rPr>
        <sz val="10"/>
        <rFont val="Times New Roman"/>
        <family val="1"/>
      </rPr>
      <t xml:space="preserve">   Решению Галанинского сельского</t>
    </r>
  </si>
  <si>
    <t>Совета депутатов  от 24.12.2019г № 39-122</t>
  </si>
  <si>
    <t>Совета депутатов от    24.12.2019 № 39-122</t>
  </si>
  <si>
    <t>к Решению Галанинского сельского</t>
  </si>
  <si>
    <t>Совета депутатов  от   24.12.2019г  № 39-122</t>
  </si>
  <si>
    <t>Совета депутатов  от  24.12.2019г  №  39-122</t>
  </si>
  <si>
    <t>к   Решению Галанинского сельского</t>
  </si>
  <si>
    <t>Совета депутатов  от    24.12.2019г  № 39-122</t>
  </si>
  <si>
    <t xml:space="preserve">Совета депутатов  от 24.12.2019г.  № 39-122 </t>
  </si>
  <si>
    <t xml:space="preserve">      3)  дефицит  бюджета поселения на 2021 год в сумме 0,00 рублей и на 2022 год в сумме   0,00 рублей.</t>
  </si>
  <si>
    <t xml:space="preserve">      6) в случае заключения Администрацией Галанинского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 (п.14.1 и п.15 Решения о районном бюджете).</t>
  </si>
  <si>
    <t>805 2 02 49999 10 0018 150</t>
  </si>
  <si>
    <t>Приложение  2</t>
  </si>
  <si>
    <t xml:space="preserve"> № 39-122   от 24 .12.2019г.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</si>
  <si>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</si>
  <si>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2 02 25299 10 0000 150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</si>
  <si>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</si>
  <si>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</si>
  <si>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</si>
  <si>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 xml:space="preserve">2 02 49999 10 7509 150 </t>
  </si>
  <si>
    <t>Иные межбюджетные трансферты бюджетам поселений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«Дороги Казачинского района» муниципальной программы Казачинского района  «Развитие транспортной системы Казачинского района»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</si>
  <si>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инициатиы, в рамках подпрограммы "Поддержки местных инициатив" государственной программы Красноярского края</t>
  </si>
  <si>
    <t>2 07 05020 10 0000 180</t>
  </si>
  <si>
    <t>2 07 05030 10 0000 180</t>
  </si>
  <si>
    <t>2 08 05000 10 0000 180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</si>
  <si>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</si>
  <si>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2.Межбюджетные трансферты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16452,10рублей ежегодно  в 2020-2022годах.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</si>
  <si>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48528,00руб. ежегодно в 2020-2022годах. </t>
  </si>
  <si>
    <t xml:space="preserve">      4) источники внутреннего финансирования дефицита   бюджета  поселения на 2021 год  в сумме 0,00 рублей и на 2022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</si>
  <si>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 xml:space="preserve">     1) прогнозируемый общий объем  доходов бюджета поселения в сумме 7 915 075,00 рублей;</t>
  </si>
  <si>
    <t xml:space="preserve">     2) общий объем расходов бюджета поселения в сумме 7 915 075,00 рублей;</t>
  </si>
  <si>
    <t xml:space="preserve">     1) прогнозируемый общий объем  доходов бюджета поселения на 2021 год в сумме                    7 858 756,00 рублей  и на 2022 год в сумме 7 760 886,00 рублей;</t>
  </si>
  <si>
    <t xml:space="preserve">    2) общий объем расходов бюджета поселения  на 2021 год в сумме 7 858 756,00рублей, в том  числе  условно утвержденные расходы     в сумме 191 677,00рублей, и на 2022год  в сумме            7 760 886,00 рублей, в том числе условно  утвержденные расходы 369 566,00рублей.</t>
  </si>
  <si>
    <t xml:space="preserve">       420 524,00 рублей на 2020 год</t>
  </si>
  <si>
    <t xml:space="preserve">       425 387,50 рублей на 2021 год</t>
  </si>
  <si>
    <t xml:space="preserve">      430 943,50 рублей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</si>
</sst>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left" indent="15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3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49" fontId="1" fillId="0" borderId="0" xfId="0" applyNumberFormat="1" applyFont="1" applyFill="1" applyAlignment="1">
      <alignment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178" fontId="6" fillId="32" borderId="0" xfId="0" applyNumberFormat="1" applyFont="1" applyFill="1" applyBorder="1" applyAlignment="1">
      <alignment horizontal="center" vertical="top" wrapText="1"/>
    </xf>
    <xf numFmtId="177" fontId="6" fillId="32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78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1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justify" wrapText="1"/>
    </xf>
    <xf numFmtId="49" fontId="4" fillId="0" borderId="0" xfId="0" applyNumberFormat="1" applyFont="1" applyFill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wrapText="1"/>
    </xf>
    <xf numFmtId="0" fontId="6" fillId="32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32" borderId="16" xfId="0" applyNumberFormat="1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6" fillId="32" borderId="11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 vertical="top" wrapText="1"/>
    </xf>
    <xf numFmtId="4" fontId="6" fillId="32" borderId="13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7" fillId="32" borderId="11" xfId="0" applyNumberFormat="1" applyFont="1" applyFill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2" borderId="11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2" fontId="14" fillId="33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178" fontId="7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179" fontId="6" fillId="32" borderId="14" xfId="0" applyNumberFormat="1" applyFont="1" applyFill="1" applyBorder="1" applyAlignment="1" applyProtection="1">
      <alignment horizontal="left" wrapText="1"/>
      <protection hidden="1" locked="0"/>
    </xf>
    <xf numFmtId="0" fontId="6" fillId="32" borderId="14" xfId="0" applyNumberFormat="1" applyFont="1" applyFill="1" applyBorder="1" applyAlignment="1">
      <alignment horizontal="left" wrapText="1"/>
    </xf>
    <xf numFmtId="2" fontId="6" fillId="34" borderId="11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4" fillId="32" borderId="0" xfId="0" applyFont="1" applyFill="1" applyAlignment="1">
      <alignment horizontal="justify" vertical="top" wrapText="1"/>
    </xf>
    <xf numFmtId="49" fontId="6" fillId="33" borderId="19" xfId="0" applyNumberFormat="1" applyFont="1" applyFill="1" applyBorder="1" applyAlignment="1" applyProtection="1">
      <alignment horizontal="left" wrapText="1"/>
      <protection/>
    </xf>
    <xf numFmtId="181" fontId="6" fillId="33" borderId="18" xfId="0" applyNumberFormat="1" applyFont="1" applyFill="1" applyBorder="1" applyAlignment="1" applyProtection="1">
      <alignment horizontal="left" wrapText="1"/>
      <protection/>
    </xf>
    <xf numFmtId="49" fontId="6" fillId="33" borderId="18" xfId="0" applyNumberFormat="1" applyFont="1" applyFill="1" applyBorder="1" applyAlignment="1" applyProtection="1">
      <alignment horizontal="left" wrapText="1"/>
      <protection/>
    </xf>
    <xf numFmtId="181" fontId="6" fillId="0" borderId="18" xfId="0" applyNumberFormat="1" applyFont="1" applyBorder="1" applyAlignment="1" applyProtection="1">
      <alignment horizontal="left" wrapText="1"/>
      <protection/>
    </xf>
    <xf numFmtId="2" fontId="6" fillId="32" borderId="11" xfId="0" applyNumberFormat="1" applyFont="1" applyFill="1" applyBorder="1" applyAlignment="1">
      <alignment/>
    </xf>
    <xf numFmtId="49" fontId="6" fillId="0" borderId="19" xfId="0" applyNumberFormat="1" applyFont="1" applyBorder="1" applyAlignment="1" applyProtection="1">
      <alignment horizontal="left" wrapText="1"/>
      <protection/>
    </xf>
    <xf numFmtId="181" fontId="6" fillId="0" borderId="20" xfId="0" applyNumberFormat="1" applyFont="1" applyBorder="1" applyAlignment="1" applyProtection="1">
      <alignment horizontal="left" wrapText="1"/>
      <protection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17" fillId="33" borderId="11" xfId="0" applyFont="1" applyFill="1" applyBorder="1" applyAlignment="1">
      <alignment horizontal="center" vertical="top" wrapText="1"/>
    </xf>
    <xf numFmtId="2" fontId="18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177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" fontId="6" fillId="32" borderId="2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54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23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70;&#1044;&#1046;&#1045;&#1058;%202019-2021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96;&#1077;&#1085;&#1080;&#1077;%20&#1086;%20&#1073;&#1102;&#1076;&#1078;&#1077;&#1090;&#1077;%20&#1085;&#1072;%202020-2022%20%20&#1086;&#1090;%2024.12.2019%20&#1080;&#1089;&#1087;&#1088;&#1072;&#1074;&#1083;&#1077;&#1085;&#1086;,%20&#1082;&#1088;&#1086;&#1084;&#1077;%20&#1090;&#1072;&#1073;&#1083;%207,8%20(&#1087;&#1088;&#1080;&#1083;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4">
        <row r="48">
          <cell r="C48" t="str">
            <v>Дотации бюджетам сельских поселений на выравнивание бюджетной обеспеченности из районного бюджета за счет субвенции из краевого бюджета</v>
          </cell>
        </row>
        <row r="49">
          <cell r="C49" t="str">
            <v>Дотации бюджетам сельских поселений на выравнивание бюджетной обеспеченности из районного бюджета за счет собственных доходов районного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101"/>
  <sheetViews>
    <sheetView zoomScalePageLayoutView="0" workbookViewId="0" topLeftCell="A86">
      <selection activeCell="E14" sqref="E14"/>
    </sheetView>
  </sheetViews>
  <sheetFormatPr defaultColWidth="9.00390625" defaultRowHeight="12.75"/>
  <cols>
    <col min="1" max="1" width="84.375" style="0" customWidth="1"/>
  </cols>
  <sheetData>
    <row r="1" ht="7.5" customHeight="1">
      <c r="A1" s="15"/>
    </row>
    <row r="2" ht="15.75">
      <c r="A2" s="12" t="s">
        <v>215</v>
      </c>
    </row>
    <row r="3" ht="16.5" customHeight="1">
      <c r="A3" s="2" t="s">
        <v>214</v>
      </c>
    </row>
    <row r="4" ht="15.75" customHeight="1">
      <c r="A4" s="2" t="s">
        <v>165</v>
      </c>
    </row>
    <row r="5" ht="8.25" customHeight="1">
      <c r="A5" s="1" t="s">
        <v>24</v>
      </c>
    </row>
    <row r="6" ht="15" customHeight="1">
      <c r="A6" s="1" t="s">
        <v>137</v>
      </c>
    </row>
    <row r="7" ht="0.75" customHeight="1" hidden="1">
      <c r="A7" s="1"/>
    </row>
    <row r="8" ht="15.75" customHeight="1">
      <c r="A8" s="2" t="s">
        <v>440</v>
      </c>
    </row>
    <row r="9" ht="16.5" customHeight="1">
      <c r="A9" s="1" t="s">
        <v>441</v>
      </c>
    </row>
    <row r="10" ht="14.25" customHeight="1">
      <c r="A10" s="16"/>
    </row>
    <row r="11" ht="16.5" customHeight="1">
      <c r="A11" s="53" t="s">
        <v>349</v>
      </c>
    </row>
    <row r="12" ht="15" customHeight="1">
      <c r="A12" s="53" t="s">
        <v>350</v>
      </c>
    </row>
    <row r="13" ht="12.75" customHeight="1">
      <c r="A13" s="54"/>
    </row>
    <row r="14" ht="12.75" customHeight="1">
      <c r="A14" s="14" t="s">
        <v>438</v>
      </c>
    </row>
    <row r="15" ht="12.75" customHeight="1">
      <c r="A15" s="14" t="s">
        <v>419</v>
      </c>
    </row>
    <row r="16" ht="12.75" customHeight="1">
      <c r="A16" s="14" t="s">
        <v>439</v>
      </c>
    </row>
    <row r="17" ht="12" customHeight="1">
      <c r="A17" s="56" t="s">
        <v>420</v>
      </c>
    </row>
    <row r="18" ht="17.25" customHeight="1">
      <c r="A18" s="56" t="s">
        <v>351</v>
      </c>
    </row>
    <row r="19" ht="30">
      <c r="A19" s="56" t="s">
        <v>474</v>
      </c>
    </row>
    <row r="20" ht="15.75" customHeight="1">
      <c r="A20" s="56" t="s">
        <v>475</v>
      </c>
    </row>
    <row r="21" ht="15" customHeight="1">
      <c r="A21" s="56" t="s">
        <v>332</v>
      </c>
    </row>
    <row r="22" ht="27.75" customHeight="1">
      <c r="A22" s="56" t="s">
        <v>333</v>
      </c>
    </row>
    <row r="23" ht="12.75" customHeight="1">
      <c r="A23" s="56"/>
    </row>
    <row r="24" ht="15">
      <c r="A24" s="14" t="s">
        <v>352</v>
      </c>
    </row>
    <row r="25" spans="1:7" ht="30" customHeight="1">
      <c r="A25" s="56" t="s">
        <v>476</v>
      </c>
      <c r="G25" t="s">
        <v>28</v>
      </c>
    </row>
    <row r="26" spans="1:3" ht="48" customHeight="1">
      <c r="A26" s="57" t="s">
        <v>477</v>
      </c>
      <c r="C26" t="s">
        <v>27</v>
      </c>
    </row>
    <row r="27" ht="30.75" customHeight="1">
      <c r="A27" s="56" t="s">
        <v>454</v>
      </c>
    </row>
    <row r="28" ht="47.25" customHeight="1">
      <c r="A28" s="56" t="s">
        <v>473</v>
      </c>
    </row>
    <row r="29" spans="1:13" ht="51.75" customHeight="1">
      <c r="A29" s="87" t="s">
        <v>300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ht="48" customHeight="1">
      <c r="A30" s="56" t="s">
        <v>84</v>
      </c>
    </row>
    <row r="31" ht="63" customHeight="1">
      <c r="A31" s="56" t="s">
        <v>85</v>
      </c>
    </row>
    <row r="32" ht="12.75" customHeight="1">
      <c r="A32" s="56"/>
    </row>
    <row r="33" ht="29.25" customHeight="1">
      <c r="A33" s="55" t="s">
        <v>353</v>
      </c>
    </row>
    <row r="34" ht="30.75" customHeight="1">
      <c r="A34" s="56" t="s">
        <v>421</v>
      </c>
    </row>
    <row r="35" ht="11.25" customHeight="1">
      <c r="A35" s="56"/>
    </row>
    <row r="36" ht="10.5" customHeight="1">
      <c r="A36" s="56"/>
    </row>
    <row r="37" ht="15.75" customHeight="1">
      <c r="A37" s="59" t="s">
        <v>334</v>
      </c>
    </row>
    <row r="38" ht="64.5" customHeight="1">
      <c r="A38" s="60" t="s">
        <v>354</v>
      </c>
    </row>
    <row r="39" ht="7.5" customHeight="1">
      <c r="A39" s="56"/>
    </row>
    <row r="40" ht="78" customHeight="1">
      <c r="A40" s="56" t="s">
        <v>86</v>
      </c>
    </row>
    <row r="41" ht="64.5" customHeight="1">
      <c r="A41" s="57" t="s">
        <v>99</v>
      </c>
    </row>
    <row r="42" ht="95.25" customHeight="1">
      <c r="A42" s="57" t="s">
        <v>98</v>
      </c>
    </row>
    <row r="43" ht="81.75" customHeight="1">
      <c r="A43" s="57" t="s">
        <v>301</v>
      </c>
    </row>
    <row r="44" ht="51" customHeight="1">
      <c r="A44" s="57" t="s">
        <v>101</v>
      </c>
    </row>
    <row r="45" ht="59.25" customHeight="1">
      <c r="A45" s="57" t="s">
        <v>455</v>
      </c>
    </row>
    <row r="46" ht="12" customHeight="1">
      <c r="A46" s="57"/>
    </row>
    <row r="47" spans="1:13" ht="63" customHeight="1">
      <c r="A47" s="89" t="s">
        <v>335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ht="86.25" customHeight="1">
      <c r="A48" s="57" t="s">
        <v>413</v>
      </c>
    </row>
    <row r="49" spans="1:12" ht="53.25" customHeight="1">
      <c r="A49" s="89" t="s">
        <v>336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3" ht="94.5" customHeight="1">
      <c r="A50" s="91" t="s">
        <v>355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9.75" customHeight="1">
      <c r="A51" s="57"/>
    </row>
    <row r="52" ht="28.5">
      <c r="A52" s="61" t="s">
        <v>337</v>
      </c>
    </row>
    <row r="53" ht="47.25" customHeight="1">
      <c r="A53" s="58" t="s">
        <v>412</v>
      </c>
    </row>
    <row r="54" spans="1:13" ht="28.5">
      <c r="A54" s="95" t="s">
        <v>356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60">
      <c r="A55" s="96" t="s">
        <v>132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2" ht="90">
      <c r="A56" s="96" t="s">
        <v>133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75">
      <c r="A57" s="96" t="s">
        <v>134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60">
      <c r="A58" s="96" t="s">
        <v>135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3" ht="14.25">
      <c r="A59" s="189" t="s">
        <v>357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</row>
    <row r="60" spans="1:13" ht="75">
      <c r="A60" s="96" t="s">
        <v>358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3"/>
    </row>
    <row r="61" spans="1:13" ht="75">
      <c r="A61" s="96" t="s">
        <v>359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3"/>
    </row>
    <row r="62" spans="1:13" ht="60">
      <c r="A62" s="96" t="s">
        <v>360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3"/>
    </row>
    <row r="63" ht="9" customHeight="1">
      <c r="A63" s="58"/>
    </row>
    <row r="64" ht="14.25" customHeight="1">
      <c r="A64" s="61" t="s">
        <v>338</v>
      </c>
    </row>
    <row r="65" ht="70.5" customHeight="1">
      <c r="A65" s="57" t="s">
        <v>428</v>
      </c>
    </row>
    <row r="66" ht="14.25">
      <c r="A66" s="98" t="s">
        <v>339</v>
      </c>
    </row>
    <row r="67" ht="45">
      <c r="A67" s="99" t="s">
        <v>422</v>
      </c>
    </row>
    <row r="68" ht="5.25" customHeight="1">
      <c r="A68" s="68"/>
    </row>
    <row r="69" ht="33" customHeight="1">
      <c r="A69" s="61" t="s">
        <v>340</v>
      </c>
    </row>
    <row r="70" ht="32.25" customHeight="1">
      <c r="A70" s="62" t="s">
        <v>241</v>
      </c>
    </row>
    <row r="71" ht="30.75" customHeight="1">
      <c r="A71" s="57" t="s">
        <v>423</v>
      </c>
    </row>
    <row r="72" ht="31.5" customHeight="1">
      <c r="A72" s="57" t="s">
        <v>424</v>
      </c>
    </row>
    <row r="73" ht="33.75" customHeight="1">
      <c r="A73" s="57" t="s">
        <v>425</v>
      </c>
    </row>
    <row r="74" ht="13.5" customHeight="1">
      <c r="A74" s="191" t="s">
        <v>242</v>
      </c>
    </row>
    <row r="75" ht="18" customHeight="1">
      <c r="A75" s="191"/>
    </row>
    <row r="76" spans="1:2" ht="16.5" customHeight="1">
      <c r="A76" s="58" t="s">
        <v>361</v>
      </c>
      <c r="B76" s="19"/>
    </row>
    <row r="77" ht="18" customHeight="1">
      <c r="A77" s="58" t="s">
        <v>362</v>
      </c>
    </row>
    <row r="78" ht="21.75" customHeight="1">
      <c r="A78" s="58" t="s">
        <v>363</v>
      </c>
    </row>
    <row r="79" ht="35.25" customHeight="1">
      <c r="A79" s="64" t="s">
        <v>243</v>
      </c>
    </row>
    <row r="80" spans="1:2" ht="16.5" customHeight="1">
      <c r="A80" s="63" t="s">
        <v>478</v>
      </c>
      <c r="B80" s="19"/>
    </row>
    <row r="81" ht="15" customHeight="1">
      <c r="A81" s="63" t="s">
        <v>479</v>
      </c>
    </row>
    <row r="82" ht="18" customHeight="1">
      <c r="A82" s="63" t="s">
        <v>480</v>
      </c>
    </row>
    <row r="83" spans="1:2" ht="15" customHeight="1">
      <c r="A83" s="148" t="s">
        <v>341</v>
      </c>
      <c r="B83" s="19"/>
    </row>
    <row r="84" spans="1:2" ht="51" customHeight="1">
      <c r="A84" s="63" t="s">
        <v>364</v>
      </c>
      <c r="B84" s="19"/>
    </row>
    <row r="85" spans="1:2" ht="62.25" customHeight="1">
      <c r="A85" s="63" t="s">
        <v>427</v>
      </c>
      <c r="B85" s="19"/>
    </row>
    <row r="86" spans="1:2" ht="62.25" customHeight="1">
      <c r="A86" s="63" t="s">
        <v>471</v>
      </c>
      <c r="B86" s="19"/>
    </row>
    <row r="87" spans="1:2" ht="76.5" customHeight="1">
      <c r="A87" s="63" t="s">
        <v>472</v>
      </c>
      <c r="B87" s="19"/>
    </row>
    <row r="88" ht="18" customHeight="1">
      <c r="A88" s="65" t="s">
        <v>342</v>
      </c>
    </row>
    <row r="89" ht="18" customHeight="1">
      <c r="A89" s="63" t="s">
        <v>93</v>
      </c>
    </row>
    <row r="90" ht="21" customHeight="1">
      <c r="A90" s="65" t="s">
        <v>136</v>
      </c>
    </row>
    <row r="91" ht="52.5" customHeight="1">
      <c r="A91" s="66" t="s">
        <v>426</v>
      </c>
    </row>
    <row r="92" ht="15" hidden="1">
      <c r="A92" s="57"/>
    </row>
    <row r="93" ht="15" hidden="1">
      <c r="A93" s="57"/>
    </row>
    <row r="94" ht="27.75" customHeight="1">
      <c r="A94" s="57"/>
    </row>
    <row r="95" ht="30">
      <c r="A95" s="57" t="s">
        <v>139</v>
      </c>
    </row>
    <row r="96" ht="15.75">
      <c r="A96" s="17"/>
    </row>
    <row r="97" ht="30">
      <c r="A97" s="57" t="s">
        <v>140</v>
      </c>
    </row>
    <row r="98" ht="15.75">
      <c r="A98" s="17"/>
    </row>
    <row r="99" ht="12.75">
      <c r="A99" s="18" t="s">
        <v>26</v>
      </c>
    </row>
    <row r="100" ht="15.75">
      <c r="A100" s="1"/>
    </row>
    <row r="101" ht="15.75">
      <c r="A101" s="1"/>
    </row>
  </sheetData>
  <sheetProtection/>
  <mergeCells count="2">
    <mergeCell ref="A59:M59"/>
    <mergeCell ref="A74:A7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6" width="12.375" style="0" customWidth="1"/>
  </cols>
  <sheetData>
    <row r="2" spans="1:7" ht="12.75">
      <c r="A2" s="194" t="s">
        <v>39</v>
      </c>
      <c r="B2" s="194"/>
      <c r="C2" s="194"/>
      <c r="D2" s="194"/>
      <c r="E2" s="194"/>
      <c r="F2" s="194"/>
      <c r="G2" s="27"/>
    </row>
    <row r="3" spans="1:7" ht="12.75">
      <c r="A3" s="194" t="s">
        <v>442</v>
      </c>
      <c r="B3" s="194"/>
      <c r="C3" s="194"/>
      <c r="D3" s="194"/>
      <c r="E3" s="194"/>
      <c r="F3" s="194"/>
      <c r="G3" s="27"/>
    </row>
    <row r="4" spans="1:7" ht="12.75">
      <c r="A4" s="194" t="s">
        <v>443</v>
      </c>
      <c r="B4" s="194"/>
      <c r="C4" s="194"/>
      <c r="D4" s="194"/>
      <c r="E4" s="194"/>
      <c r="F4" s="194"/>
      <c r="G4" s="27"/>
    </row>
    <row r="5" spans="1:7" ht="12.75">
      <c r="A5" s="47"/>
      <c r="B5" s="27"/>
      <c r="C5" s="27"/>
      <c r="D5" s="27"/>
      <c r="E5" s="27"/>
      <c r="F5" s="27"/>
      <c r="G5" s="27"/>
    </row>
    <row r="6" spans="1:7" ht="12.75">
      <c r="A6" s="10" t="s">
        <v>345</v>
      </c>
      <c r="B6" s="10"/>
      <c r="C6" s="10"/>
      <c r="D6" s="10"/>
      <c r="E6" s="10"/>
      <c r="F6" s="27"/>
      <c r="G6" s="27"/>
    </row>
    <row r="7" spans="1:7" ht="12.75">
      <c r="A7" s="195"/>
      <c r="B7" s="195"/>
      <c r="C7" s="195"/>
      <c r="D7" s="195"/>
      <c r="E7" s="27"/>
      <c r="F7" s="27"/>
      <c r="G7" s="27"/>
    </row>
    <row r="8" spans="1:7" ht="14.25" customHeight="1">
      <c r="A8" s="48" t="s">
        <v>44</v>
      </c>
      <c r="B8" s="49"/>
      <c r="C8" s="194" t="s">
        <v>56</v>
      </c>
      <c r="D8" s="194"/>
      <c r="E8" s="194"/>
      <c r="F8" s="194"/>
      <c r="G8" s="27"/>
    </row>
    <row r="9" spans="1:7" ht="18" customHeight="1">
      <c r="A9" s="193" t="s">
        <v>58</v>
      </c>
      <c r="B9" s="198" t="s">
        <v>59</v>
      </c>
      <c r="C9" s="193" t="s">
        <v>219</v>
      </c>
      <c r="D9" s="196" t="s">
        <v>57</v>
      </c>
      <c r="E9" s="196"/>
      <c r="F9" s="196"/>
      <c r="G9" s="27"/>
    </row>
    <row r="10" spans="1:7" ht="58.5" customHeight="1">
      <c r="A10" s="193"/>
      <c r="B10" s="198"/>
      <c r="C10" s="197"/>
      <c r="D10" s="30" t="s">
        <v>346</v>
      </c>
      <c r="E10" s="30" t="s">
        <v>347</v>
      </c>
      <c r="F10" s="30" t="s">
        <v>348</v>
      </c>
      <c r="G10" s="27"/>
    </row>
    <row r="11" spans="1:7" ht="12" customHeight="1">
      <c r="A11" s="29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7"/>
    </row>
    <row r="12" spans="1:7" ht="28.5" customHeight="1">
      <c r="A12" s="193">
        <v>1</v>
      </c>
      <c r="B12" s="192" t="s">
        <v>166</v>
      </c>
      <c r="C12" s="192" t="s">
        <v>45</v>
      </c>
      <c r="D12" s="109">
        <v>0</v>
      </c>
      <c r="E12" s="109">
        <v>0</v>
      </c>
      <c r="F12" s="109">
        <v>0</v>
      </c>
      <c r="G12" s="27"/>
    </row>
    <row r="13" spans="1:7" ht="12.75" hidden="1">
      <c r="A13" s="193"/>
      <c r="B13" s="192"/>
      <c r="C13" s="192"/>
      <c r="D13" s="34">
        <v>0</v>
      </c>
      <c r="E13" s="34">
        <v>0</v>
      </c>
      <c r="F13" s="34">
        <v>0</v>
      </c>
      <c r="G13" s="27"/>
    </row>
    <row r="14" spans="1:7" ht="15" customHeight="1">
      <c r="A14" s="29">
        <v>2</v>
      </c>
      <c r="B14" s="28" t="s">
        <v>167</v>
      </c>
      <c r="C14" s="28" t="s">
        <v>46</v>
      </c>
      <c r="D14" s="109">
        <f aca="true" t="shared" si="0" ref="D14:F16">D15</f>
        <v>-7915075</v>
      </c>
      <c r="E14" s="109">
        <f t="shared" si="0"/>
        <v>-7858756</v>
      </c>
      <c r="F14" s="109">
        <f t="shared" si="0"/>
        <v>-7760886</v>
      </c>
      <c r="G14" s="27"/>
    </row>
    <row r="15" spans="1:7" ht="16.5" customHeight="1">
      <c r="A15" s="29">
        <v>3</v>
      </c>
      <c r="B15" s="28" t="s">
        <v>168</v>
      </c>
      <c r="C15" s="28" t="s">
        <v>47</v>
      </c>
      <c r="D15" s="109">
        <f t="shared" si="0"/>
        <v>-7915075</v>
      </c>
      <c r="E15" s="109">
        <f t="shared" si="0"/>
        <v>-7858756</v>
      </c>
      <c r="F15" s="109">
        <f t="shared" si="0"/>
        <v>-7760886</v>
      </c>
      <c r="G15" s="27"/>
    </row>
    <row r="16" spans="1:7" ht="15" customHeight="1">
      <c r="A16" s="29">
        <v>4</v>
      </c>
      <c r="B16" s="28" t="s">
        <v>169</v>
      </c>
      <c r="C16" s="28" t="s">
        <v>48</v>
      </c>
      <c r="D16" s="109">
        <f t="shared" si="0"/>
        <v>-7915075</v>
      </c>
      <c r="E16" s="109">
        <f t="shared" si="0"/>
        <v>-7858756</v>
      </c>
      <c r="F16" s="109">
        <f t="shared" si="0"/>
        <v>-7760886</v>
      </c>
      <c r="G16" s="27"/>
    </row>
    <row r="17" spans="1:7" ht="28.5" customHeight="1">
      <c r="A17" s="29">
        <v>5</v>
      </c>
      <c r="B17" s="28" t="s">
        <v>170</v>
      </c>
      <c r="C17" s="32" t="s">
        <v>49</v>
      </c>
      <c r="D17" s="109">
        <v>-7915075</v>
      </c>
      <c r="E17" s="109">
        <v>-7858756</v>
      </c>
      <c r="F17" s="109">
        <v>-7760886</v>
      </c>
      <c r="G17" s="27"/>
    </row>
    <row r="18" spans="1:7" ht="17.25" customHeight="1">
      <c r="A18" s="29">
        <v>6</v>
      </c>
      <c r="B18" s="28" t="s">
        <v>171</v>
      </c>
      <c r="C18" s="28" t="s">
        <v>50</v>
      </c>
      <c r="D18" s="109">
        <f aca="true" t="shared" si="1" ref="D18:F20">D19</f>
        <v>7915075</v>
      </c>
      <c r="E18" s="109">
        <f t="shared" si="1"/>
        <v>7858756</v>
      </c>
      <c r="F18" s="109">
        <f t="shared" si="1"/>
        <v>7760886</v>
      </c>
      <c r="G18" s="27"/>
    </row>
    <row r="19" spans="1:7" ht="12.75">
      <c r="A19" s="29">
        <v>7</v>
      </c>
      <c r="B19" s="28" t="s">
        <v>172</v>
      </c>
      <c r="C19" s="28" t="s">
        <v>51</v>
      </c>
      <c r="D19" s="109">
        <f t="shared" si="1"/>
        <v>7915075</v>
      </c>
      <c r="E19" s="109">
        <f t="shared" si="1"/>
        <v>7858756</v>
      </c>
      <c r="F19" s="109">
        <f t="shared" si="1"/>
        <v>7760886</v>
      </c>
      <c r="G19" s="27"/>
    </row>
    <row r="20" spans="1:7" ht="15" customHeight="1">
      <c r="A20" s="29">
        <v>8</v>
      </c>
      <c r="B20" s="28" t="s">
        <v>173</v>
      </c>
      <c r="C20" s="28" t="s">
        <v>52</v>
      </c>
      <c r="D20" s="109">
        <f t="shared" si="1"/>
        <v>7915075</v>
      </c>
      <c r="E20" s="109">
        <f t="shared" si="1"/>
        <v>7858756</v>
      </c>
      <c r="F20" s="109">
        <f t="shared" si="1"/>
        <v>7760886</v>
      </c>
      <c r="G20" s="27"/>
    </row>
    <row r="21" spans="1:7" ht="29.25" customHeight="1">
      <c r="A21" s="29">
        <v>9</v>
      </c>
      <c r="B21" s="28" t="s">
        <v>174</v>
      </c>
      <c r="C21" s="32" t="s">
        <v>53</v>
      </c>
      <c r="D21" s="109">
        <v>7915075</v>
      </c>
      <c r="E21" s="109">
        <v>7858756</v>
      </c>
      <c r="F21" s="109">
        <v>7760886</v>
      </c>
      <c r="G21" s="27"/>
    </row>
    <row r="22" spans="1:7" ht="12.75">
      <c r="A22" s="192" t="s">
        <v>36</v>
      </c>
      <c r="B22" s="192"/>
      <c r="C22" s="192"/>
      <c r="D22" s="109">
        <f>D14+D18</f>
        <v>0</v>
      </c>
      <c r="E22" s="109">
        <f>E14+E18</f>
        <v>0</v>
      </c>
      <c r="F22" s="109">
        <f>F14+F18</f>
        <v>0</v>
      </c>
      <c r="G22" s="27"/>
    </row>
    <row r="23" ht="15.75">
      <c r="A23" s="1" t="s">
        <v>55</v>
      </c>
    </row>
    <row r="24" ht="15.75">
      <c r="A24" s="1"/>
    </row>
    <row r="25" spans="1:7" ht="15.75">
      <c r="A25" s="1"/>
      <c r="C25" s="22"/>
      <c r="D25" s="23"/>
      <c r="E25" s="23"/>
      <c r="F25" s="23"/>
      <c r="G25" s="22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zoomScalePageLayoutView="0" workbookViewId="0" topLeftCell="A41">
      <selection activeCell="E39" sqref="E39"/>
    </sheetView>
  </sheetViews>
  <sheetFormatPr defaultColWidth="9.00390625" defaultRowHeight="12.75"/>
  <cols>
    <col min="1" max="1" width="7.00390625" style="0" customWidth="1"/>
    <col min="2" max="2" width="11.00390625" style="0" customWidth="1"/>
    <col min="3" max="3" width="14.375" style="0" hidden="1" customWidth="1"/>
    <col min="4" max="4" width="24.375" style="0" customWidth="1"/>
    <col min="5" max="5" width="74.375" style="0" customWidth="1"/>
  </cols>
  <sheetData>
    <row r="1" spans="1:5" ht="14.25">
      <c r="A1" s="201" t="s">
        <v>457</v>
      </c>
      <c r="B1" s="201"/>
      <c r="C1" s="201"/>
      <c r="D1" s="201"/>
      <c r="E1" s="201"/>
    </row>
    <row r="2" spans="1:5" ht="15">
      <c r="A2" s="202" t="s">
        <v>444</v>
      </c>
      <c r="B2" s="202"/>
      <c r="C2" s="202"/>
      <c r="D2" s="202"/>
      <c r="E2" s="202"/>
    </row>
    <row r="3" spans="1:5" ht="15">
      <c r="A3" s="202" t="s">
        <v>458</v>
      </c>
      <c r="B3" s="202"/>
      <c r="C3" s="202"/>
      <c r="D3" s="202"/>
      <c r="E3" s="202"/>
    </row>
    <row r="4" spans="1:5" ht="15">
      <c r="A4" s="6"/>
      <c r="B4" s="3"/>
      <c r="C4" s="3"/>
      <c r="D4" s="3"/>
      <c r="E4" s="3"/>
    </row>
    <row r="5" spans="1:5" ht="34.5" customHeight="1">
      <c r="A5" s="7" t="s">
        <v>176</v>
      </c>
      <c r="B5" s="3"/>
      <c r="C5" s="3"/>
      <c r="D5" s="203" t="s">
        <v>299</v>
      </c>
      <c r="E5" s="203"/>
    </row>
    <row r="6" spans="1:5" ht="15">
      <c r="A6" s="4"/>
      <c r="B6" s="3"/>
      <c r="C6" s="3"/>
      <c r="D6" s="3"/>
      <c r="E6" s="3"/>
    </row>
    <row r="7" spans="1:5" ht="30" customHeight="1">
      <c r="A7" s="193" t="s">
        <v>179</v>
      </c>
      <c r="B7" s="193" t="s">
        <v>180</v>
      </c>
      <c r="C7" s="28"/>
      <c r="D7" s="199" t="s">
        <v>181</v>
      </c>
      <c r="E7" s="199" t="s">
        <v>177</v>
      </c>
    </row>
    <row r="8" spans="1:5" ht="12.75">
      <c r="A8" s="193"/>
      <c r="B8" s="193"/>
      <c r="C8" s="28"/>
      <c r="D8" s="199"/>
      <c r="E8" s="199"/>
    </row>
    <row r="9" spans="1:5" ht="9" customHeight="1">
      <c r="A9" s="193"/>
      <c r="B9" s="193"/>
      <c r="C9" s="28"/>
      <c r="D9" s="199"/>
      <c r="E9" s="199"/>
    </row>
    <row r="10" spans="1:5" ht="15.75" customHeight="1" hidden="1">
      <c r="A10" s="193"/>
      <c r="B10" s="193"/>
      <c r="C10" s="28"/>
      <c r="D10" s="199"/>
      <c r="E10" s="174"/>
    </row>
    <row r="11" spans="1:5" ht="12.75">
      <c r="A11" s="29" t="s">
        <v>137</v>
      </c>
      <c r="B11" s="193">
        <v>1</v>
      </c>
      <c r="C11" s="193"/>
      <c r="D11" s="29">
        <v>2</v>
      </c>
      <c r="E11" s="29">
        <v>3</v>
      </c>
    </row>
    <row r="12" spans="1:5" ht="14.25" customHeight="1">
      <c r="A12" s="29">
        <v>1</v>
      </c>
      <c r="B12" s="171">
        <v>805</v>
      </c>
      <c r="C12" s="29"/>
      <c r="D12" s="200" t="s">
        <v>147</v>
      </c>
      <c r="E12" s="200"/>
    </row>
    <row r="13" spans="1:5" ht="69" customHeight="1">
      <c r="A13" s="41">
        <v>2</v>
      </c>
      <c r="B13" s="172">
        <v>805</v>
      </c>
      <c r="C13" s="29"/>
      <c r="D13" s="173" t="s">
        <v>185</v>
      </c>
      <c r="E13" s="175" t="s">
        <v>459</v>
      </c>
    </row>
    <row r="14" spans="1:5" ht="59.25" customHeight="1">
      <c r="A14" s="172">
        <v>3</v>
      </c>
      <c r="B14" s="172">
        <v>805</v>
      </c>
      <c r="C14" s="176"/>
      <c r="D14" s="41" t="s">
        <v>282</v>
      </c>
      <c r="E14" s="177" t="s">
        <v>283</v>
      </c>
    </row>
    <row r="15" spans="1:5" ht="45" customHeight="1">
      <c r="A15" s="41">
        <v>4</v>
      </c>
      <c r="B15" s="172">
        <v>805</v>
      </c>
      <c r="C15" s="43"/>
      <c r="D15" s="41" t="s">
        <v>288</v>
      </c>
      <c r="E15" s="28" t="s">
        <v>289</v>
      </c>
    </row>
    <row r="16" spans="1:5" ht="45" customHeight="1">
      <c r="A16" s="41">
        <v>5</v>
      </c>
      <c r="B16" s="172">
        <v>805</v>
      </c>
      <c r="C16" s="43"/>
      <c r="D16" s="41" t="s">
        <v>112</v>
      </c>
      <c r="E16" s="28" t="s">
        <v>113</v>
      </c>
    </row>
    <row r="17" spans="1:5" ht="29.25" customHeight="1">
      <c r="A17" s="172">
        <v>6</v>
      </c>
      <c r="B17" s="172">
        <v>805</v>
      </c>
      <c r="C17" s="176"/>
      <c r="D17" s="41" t="s">
        <v>230</v>
      </c>
      <c r="E17" s="177" t="s">
        <v>114</v>
      </c>
    </row>
    <row r="18" spans="1:5" ht="12.75">
      <c r="A18" s="29">
        <v>7</v>
      </c>
      <c r="B18" s="172">
        <v>805</v>
      </c>
      <c r="C18" s="176"/>
      <c r="D18" s="41" t="s">
        <v>231</v>
      </c>
      <c r="E18" s="177" t="s">
        <v>116</v>
      </c>
    </row>
    <row r="19" spans="1:5" ht="25.5">
      <c r="A19" s="41">
        <v>8</v>
      </c>
      <c r="B19" s="172">
        <v>805</v>
      </c>
      <c r="C19" s="176"/>
      <c r="D19" s="41" t="s">
        <v>232</v>
      </c>
      <c r="E19" s="177" t="s">
        <v>115</v>
      </c>
    </row>
    <row r="20" spans="1:5" ht="12.75">
      <c r="A20" s="172">
        <v>9</v>
      </c>
      <c r="B20" s="172">
        <v>805</v>
      </c>
      <c r="C20" s="176"/>
      <c r="D20" s="41" t="s">
        <v>233</v>
      </c>
      <c r="E20" s="177" t="s">
        <v>116</v>
      </c>
    </row>
    <row r="21" spans="1:5" ht="51">
      <c r="A21" s="41">
        <v>10</v>
      </c>
      <c r="B21" s="172">
        <v>805</v>
      </c>
      <c r="C21" s="176"/>
      <c r="D21" s="41" t="s">
        <v>234</v>
      </c>
      <c r="E21" s="177" t="s">
        <v>117</v>
      </c>
    </row>
    <row r="22" spans="1:5" ht="51">
      <c r="A22" s="41">
        <v>11</v>
      </c>
      <c r="B22" s="172">
        <v>805</v>
      </c>
      <c r="C22" s="176"/>
      <c r="D22" s="41" t="s">
        <v>281</v>
      </c>
      <c r="E22" s="177" t="s">
        <v>280</v>
      </c>
    </row>
    <row r="23" spans="1:5" ht="38.25">
      <c r="A23" s="172">
        <v>12</v>
      </c>
      <c r="B23" s="172">
        <v>805</v>
      </c>
      <c r="C23" s="176"/>
      <c r="D23" s="41" t="s">
        <v>293</v>
      </c>
      <c r="E23" s="177" t="s">
        <v>290</v>
      </c>
    </row>
    <row r="24" spans="1:5" ht="38.25">
      <c r="A24" s="29">
        <v>13</v>
      </c>
      <c r="B24" s="172">
        <v>805</v>
      </c>
      <c r="C24" s="176"/>
      <c r="D24" s="41" t="s">
        <v>235</v>
      </c>
      <c r="E24" s="177" t="s">
        <v>278</v>
      </c>
    </row>
    <row r="25" spans="1:5" ht="25.5" customHeight="1">
      <c r="A25" s="41">
        <v>14</v>
      </c>
      <c r="B25" s="172">
        <v>805</v>
      </c>
      <c r="C25" s="176"/>
      <c r="D25" s="41" t="s">
        <v>236</v>
      </c>
      <c r="E25" s="177" t="s">
        <v>118</v>
      </c>
    </row>
    <row r="26" spans="1:5" ht="42.75" customHeight="1">
      <c r="A26" s="172">
        <v>15</v>
      </c>
      <c r="B26" s="172">
        <v>805</v>
      </c>
      <c r="C26" s="176"/>
      <c r="D26" s="173" t="s">
        <v>237</v>
      </c>
      <c r="E26" s="178" t="s">
        <v>186</v>
      </c>
    </row>
    <row r="27" spans="1:5" ht="25.5">
      <c r="A27" s="41">
        <v>16</v>
      </c>
      <c r="B27" s="172">
        <v>805</v>
      </c>
      <c r="C27" s="176"/>
      <c r="D27" s="41" t="s">
        <v>238</v>
      </c>
      <c r="E27" s="177" t="s">
        <v>119</v>
      </c>
    </row>
    <row r="28" spans="1:5" ht="12.75">
      <c r="A28" s="41">
        <v>17</v>
      </c>
      <c r="B28" s="172">
        <v>805</v>
      </c>
      <c r="C28" s="176"/>
      <c r="D28" s="41" t="s">
        <v>178</v>
      </c>
      <c r="E28" s="177" t="s">
        <v>120</v>
      </c>
    </row>
    <row r="29" spans="1:5" ht="12.75">
      <c r="A29" s="172">
        <v>18</v>
      </c>
      <c r="B29" s="172">
        <v>805</v>
      </c>
      <c r="C29" s="176"/>
      <c r="D29" s="41" t="s">
        <v>43</v>
      </c>
      <c r="E29" s="177" t="s">
        <v>121</v>
      </c>
    </row>
    <row r="30" spans="1:5" ht="39" customHeight="1">
      <c r="A30" s="29">
        <v>19</v>
      </c>
      <c r="B30" s="172">
        <v>805</v>
      </c>
      <c r="C30" s="176"/>
      <c r="D30" s="41" t="s">
        <v>368</v>
      </c>
      <c r="E30" s="177" t="str">
        <f>'[2]прил 4 доходы'!C48</f>
        <v>Дотации бюджетам сельских поселений на выравнивание бюджетной обеспеченности из районного бюджета за счет субвенции из краевого бюджета</v>
      </c>
    </row>
    <row r="31" spans="1:5" ht="25.5">
      <c r="A31" s="41">
        <v>20</v>
      </c>
      <c r="B31" s="172">
        <v>805</v>
      </c>
      <c r="C31" s="176"/>
      <c r="D31" s="41" t="s">
        <v>369</v>
      </c>
      <c r="E31" s="28" t="str">
        <f>'[2]прил 4 доходы'!C49</f>
        <v>Дотации бюджетам сельских поселений на выравнивание бюджетной обеспеченности из районного бюджета за счет собственных доходов районного бюджета</v>
      </c>
    </row>
    <row r="32" spans="1:5" ht="25.5">
      <c r="A32" s="172">
        <v>21</v>
      </c>
      <c r="B32" s="172">
        <v>805</v>
      </c>
      <c r="C32" s="176"/>
      <c r="D32" s="179" t="s">
        <v>460</v>
      </c>
      <c r="E32" s="180" t="s">
        <v>461</v>
      </c>
    </row>
    <row r="33" spans="1:5" ht="38.25">
      <c r="A33" s="41">
        <v>22</v>
      </c>
      <c r="B33" s="172">
        <v>805</v>
      </c>
      <c r="C33" s="176"/>
      <c r="D33" s="41" t="s">
        <v>370</v>
      </c>
      <c r="E33" s="181" t="s">
        <v>462</v>
      </c>
    </row>
    <row r="34" spans="1:5" ht="38.25">
      <c r="A34" s="41">
        <v>23</v>
      </c>
      <c r="B34" s="172">
        <v>805</v>
      </c>
      <c r="C34" s="176"/>
      <c r="D34" s="41" t="s">
        <v>371</v>
      </c>
      <c r="E34" s="181" t="s">
        <v>143</v>
      </c>
    </row>
    <row r="35" spans="1:5" ht="25.5">
      <c r="A35" s="172">
        <v>24</v>
      </c>
      <c r="B35" s="172">
        <v>805</v>
      </c>
      <c r="C35" s="176"/>
      <c r="D35" s="41" t="s">
        <v>372</v>
      </c>
      <c r="E35" s="177" t="s">
        <v>122</v>
      </c>
    </row>
    <row r="36" spans="1:5" ht="25.5">
      <c r="A36" s="29">
        <v>25</v>
      </c>
      <c r="B36" s="172">
        <v>805</v>
      </c>
      <c r="C36" s="176"/>
      <c r="D36" s="41" t="s">
        <v>373</v>
      </c>
      <c r="E36" s="177" t="s">
        <v>123</v>
      </c>
    </row>
    <row r="37" spans="1:5" ht="63.75">
      <c r="A37" s="41">
        <v>26</v>
      </c>
      <c r="B37" s="182">
        <v>805</v>
      </c>
      <c r="C37" s="183"/>
      <c r="D37" s="173" t="s">
        <v>367</v>
      </c>
      <c r="E37" s="178" t="s">
        <v>279</v>
      </c>
    </row>
    <row r="38" spans="1:5" ht="38.25">
      <c r="A38" s="172">
        <v>27</v>
      </c>
      <c r="B38" s="172">
        <v>805</v>
      </c>
      <c r="C38" s="176"/>
      <c r="D38" s="41" t="s">
        <v>366</v>
      </c>
      <c r="E38" s="177" t="s">
        <v>124</v>
      </c>
    </row>
    <row r="39" spans="1:5" ht="60" customHeight="1">
      <c r="A39" s="41">
        <v>28</v>
      </c>
      <c r="B39" s="172">
        <v>805</v>
      </c>
      <c r="C39" s="176"/>
      <c r="D39" s="41" t="s">
        <v>365</v>
      </c>
      <c r="E39" s="177" t="s">
        <v>463</v>
      </c>
    </row>
    <row r="40" spans="1:5" ht="73.5" customHeight="1">
      <c r="A40" s="41">
        <v>29</v>
      </c>
      <c r="B40" s="172">
        <v>805</v>
      </c>
      <c r="C40" s="176"/>
      <c r="D40" s="41" t="s">
        <v>376</v>
      </c>
      <c r="E40" s="184" t="s">
        <v>377</v>
      </c>
    </row>
    <row r="41" spans="1:5" ht="63.75">
      <c r="A41" s="172">
        <v>30</v>
      </c>
      <c r="B41" s="172">
        <v>805</v>
      </c>
      <c r="C41" s="176"/>
      <c r="D41" s="41" t="s">
        <v>378</v>
      </c>
      <c r="E41" s="184" t="s">
        <v>379</v>
      </c>
    </row>
    <row r="42" spans="1:5" ht="63.75">
      <c r="A42" s="29">
        <v>31</v>
      </c>
      <c r="B42" s="172">
        <v>805</v>
      </c>
      <c r="C42" s="176"/>
      <c r="D42" s="41" t="s">
        <v>464</v>
      </c>
      <c r="E42" s="180" t="s">
        <v>465</v>
      </c>
    </row>
    <row r="43" spans="1:5" ht="51">
      <c r="A43" s="41">
        <v>32</v>
      </c>
      <c r="B43" s="172">
        <v>805</v>
      </c>
      <c r="C43" s="176"/>
      <c r="D43" s="41" t="s">
        <v>380</v>
      </c>
      <c r="E43" s="185" t="s">
        <v>466</v>
      </c>
    </row>
    <row r="44" spans="1:5" ht="25.5">
      <c r="A44" s="172">
        <v>33</v>
      </c>
      <c r="B44" s="172">
        <v>805</v>
      </c>
      <c r="C44" s="176"/>
      <c r="D44" s="41" t="s">
        <v>467</v>
      </c>
      <c r="E44" s="177" t="s">
        <v>126</v>
      </c>
    </row>
    <row r="45" spans="1:5" ht="12.75">
      <c r="A45" s="41">
        <v>34</v>
      </c>
      <c r="B45" s="172">
        <v>805</v>
      </c>
      <c r="C45" s="176"/>
      <c r="D45" s="41" t="s">
        <v>468</v>
      </c>
      <c r="E45" s="177" t="s">
        <v>125</v>
      </c>
    </row>
    <row r="46" spans="1:5" ht="63.75">
      <c r="A46" s="41">
        <v>35</v>
      </c>
      <c r="B46" s="172">
        <v>805</v>
      </c>
      <c r="C46" s="176"/>
      <c r="D46" s="41" t="s">
        <v>469</v>
      </c>
      <c r="E46" s="177" t="s">
        <v>144</v>
      </c>
    </row>
    <row r="47" spans="1:5" ht="12.75">
      <c r="A47" s="172">
        <v>36</v>
      </c>
      <c r="B47" s="186"/>
      <c r="C47" s="176"/>
      <c r="D47" s="41"/>
      <c r="E47" s="187"/>
    </row>
    <row r="48" spans="1:5" ht="12.75">
      <c r="A48" s="29">
        <v>37</v>
      </c>
      <c r="B48" s="176"/>
      <c r="C48" s="176"/>
      <c r="D48" s="188"/>
      <c r="E48" s="176"/>
    </row>
    <row r="49" spans="1:5" ht="25.5">
      <c r="A49" s="41">
        <v>38</v>
      </c>
      <c r="B49" s="171">
        <v>805</v>
      </c>
      <c r="C49" s="171"/>
      <c r="D49" s="171" t="s">
        <v>374</v>
      </c>
      <c r="E49" s="43" t="s">
        <v>291</v>
      </c>
    </row>
    <row r="50" spans="1:5" ht="25.5">
      <c r="A50" s="172">
        <v>39</v>
      </c>
      <c r="B50" s="171">
        <v>805</v>
      </c>
      <c r="C50" s="171"/>
      <c r="D50" s="171" t="s">
        <v>375</v>
      </c>
      <c r="E50" s="43" t="s">
        <v>292</v>
      </c>
    </row>
    <row r="51" spans="1:5" ht="12.75">
      <c r="A51" s="74"/>
      <c r="B51" s="22"/>
      <c r="C51" s="22"/>
      <c r="D51" s="22"/>
      <c r="E51" s="22"/>
    </row>
    <row r="52" spans="1:5" ht="54" customHeight="1">
      <c r="A52" s="74"/>
      <c r="B52" s="22"/>
      <c r="C52" s="22"/>
      <c r="D52" s="22"/>
      <c r="E52" s="22"/>
    </row>
    <row r="53" spans="1:5" ht="12.75" customHeight="1" hidden="1">
      <c r="A53" s="22"/>
      <c r="B53" s="22"/>
      <c r="C53" s="22"/>
      <c r="D53" s="22"/>
      <c r="E53" s="22"/>
    </row>
    <row r="54" spans="1:5" ht="14.25" customHeight="1" hidden="1">
      <c r="A54" s="22"/>
      <c r="B54" s="22"/>
      <c r="C54" s="22"/>
      <c r="D54" s="22"/>
      <c r="E54" s="22"/>
    </row>
    <row r="55" spans="1:5" ht="12.75">
      <c r="A55" s="22"/>
      <c r="B55" s="22"/>
      <c r="C55" s="22"/>
      <c r="D55" s="22"/>
      <c r="E55" s="22"/>
    </row>
    <row r="56" spans="1:5" ht="12.75">
      <c r="A56" s="22"/>
      <c r="B56" s="22"/>
      <c r="C56" s="22"/>
      <c r="D56" s="22"/>
      <c r="E56" s="22"/>
    </row>
    <row r="57" spans="1:5" ht="12.75">
      <c r="A57" s="22"/>
      <c r="B57" s="22"/>
      <c r="C57" s="22"/>
      <c r="D57" s="22"/>
      <c r="E57" s="22"/>
    </row>
    <row r="58" spans="1:5" ht="12.75">
      <c r="A58" s="22"/>
      <c r="B58" s="22"/>
      <c r="C58" s="22"/>
      <c r="D58" s="22"/>
      <c r="E58" s="22"/>
    </row>
    <row r="59" spans="1:5" ht="12.75">
      <c r="A59" s="22"/>
      <c r="B59" s="22"/>
      <c r="C59" s="22"/>
      <c r="D59" s="22"/>
      <c r="E59" s="22"/>
    </row>
    <row r="60" spans="1:5" ht="12.75">
      <c r="A60" s="22"/>
      <c r="B60" s="22"/>
      <c r="C60" s="22"/>
      <c r="D60" s="22"/>
      <c r="E60" s="22"/>
    </row>
    <row r="61" spans="1:5" ht="12.75">
      <c r="A61" s="22"/>
      <c r="B61" s="22"/>
      <c r="C61" s="22"/>
      <c r="D61" s="22"/>
      <c r="E61" s="22"/>
    </row>
  </sheetData>
  <sheetProtection/>
  <mergeCells count="10">
    <mergeCell ref="B7:B10"/>
    <mergeCell ref="B11:C11"/>
    <mergeCell ref="D7:D10"/>
    <mergeCell ref="D12:E12"/>
    <mergeCell ref="A1:E1"/>
    <mergeCell ref="A2:E2"/>
    <mergeCell ref="A3:E3"/>
    <mergeCell ref="E7:E9"/>
    <mergeCell ref="A7:A10"/>
    <mergeCell ref="D5:E5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375" style="0" customWidth="1"/>
    <col min="4" max="4" width="45.875" style="0" customWidth="1"/>
  </cols>
  <sheetData>
    <row r="1" spans="1:9" ht="15.75">
      <c r="A1" s="205" t="s">
        <v>20</v>
      </c>
      <c r="B1" s="205"/>
      <c r="C1" s="205"/>
      <c r="D1" s="205"/>
      <c r="E1" s="9"/>
      <c r="F1" s="9"/>
      <c r="G1" s="9"/>
      <c r="H1" s="9"/>
      <c r="I1" s="9"/>
    </row>
    <row r="2" spans="1:9" ht="12.75">
      <c r="A2" s="205" t="s">
        <v>445</v>
      </c>
      <c r="B2" s="205"/>
      <c r="C2" s="205"/>
      <c r="D2" s="205"/>
      <c r="E2" s="10"/>
      <c r="F2" s="10"/>
      <c r="G2" s="10"/>
      <c r="H2" s="10"/>
      <c r="I2" s="10"/>
    </row>
    <row r="3" spans="1:9" ht="15.75">
      <c r="A3" s="194" t="s">
        <v>446</v>
      </c>
      <c r="B3" s="194"/>
      <c r="C3" s="194"/>
      <c r="D3" s="194"/>
      <c r="E3" s="11"/>
      <c r="F3" s="11"/>
      <c r="G3" s="11"/>
      <c r="H3" s="11"/>
      <c r="I3" s="11"/>
    </row>
    <row r="4" spans="1:4" ht="12.75">
      <c r="A4" s="8"/>
      <c r="B4" s="27"/>
      <c r="C4" s="27"/>
      <c r="D4" s="27"/>
    </row>
    <row r="5" spans="1:4" ht="12.75">
      <c r="A5" s="195" t="s">
        <v>21</v>
      </c>
      <c r="B5" s="195"/>
      <c r="C5" s="195"/>
      <c r="D5" s="195"/>
    </row>
    <row r="6" spans="1:4" ht="12.75">
      <c r="A6" s="195" t="s">
        <v>22</v>
      </c>
      <c r="B6" s="195"/>
      <c r="C6" s="195"/>
      <c r="D6" s="195"/>
    </row>
    <row r="7" spans="1:4" ht="12.75">
      <c r="A7" s="5"/>
      <c r="B7" s="27"/>
      <c r="C7" s="27"/>
      <c r="D7" s="27"/>
    </row>
    <row r="8" spans="1:4" ht="33.75" customHeight="1">
      <c r="A8" s="193" t="s">
        <v>221</v>
      </c>
      <c r="B8" s="193" t="s">
        <v>226</v>
      </c>
      <c r="C8" s="193" t="s">
        <v>222</v>
      </c>
      <c r="D8" s="204" t="s">
        <v>223</v>
      </c>
    </row>
    <row r="9" spans="1:4" ht="13.5" customHeight="1" hidden="1" thickBot="1">
      <c r="A9" s="193"/>
      <c r="B9" s="193"/>
      <c r="C9" s="193"/>
      <c r="D9" s="204"/>
    </row>
    <row r="10" spans="1:4" ht="12.75">
      <c r="A10" s="29"/>
      <c r="B10" s="29">
        <v>1</v>
      </c>
      <c r="C10" s="29">
        <v>2</v>
      </c>
      <c r="D10" s="29">
        <v>3</v>
      </c>
    </row>
    <row r="11" spans="1:4" ht="21" customHeight="1">
      <c r="A11" s="29">
        <v>1</v>
      </c>
      <c r="B11" s="29">
        <v>805</v>
      </c>
      <c r="C11" s="32"/>
      <c r="D11" s="32" t="s">
        <v>148</v>
      </c>
    </row>
    <row r="12" spans="1:4" ht="30" customHeight="1">
      <c r="A12" s="29">
        <v>2</v>
      </c>
      <c r="B12" s="29">
        <v>805</v>
      </c>
      <c r="C12" s="44" t="s">
        <v>284</v>
      </c>
      <c r="D12" s="44" t="s">
        <v>224</v>
      </c>
    </row>
    <row r="13" spans="1:4" ht="48.75" customHeight="1">
      <c r="A13" s="29">
        <v>3</v>
      </c>
      <c r="B13" s="29">
        <v>805</v>
      </c>
      <c r="C13" s="44" t="s">
        <v>0</v>
      </c>
      <c r="D13" s="44" t="s">
        <v>225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2:D2"/>
    <mergeCell ref="A3:D3"/>
    <mergeCell ref="A5:D5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65"/>
  <sheetViews>
    <sheetView zoomScalePageLayoutView="0" workbookViewId="0" topLeftCell="A60">
      <selection activeCell="E61" sqref="E61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40" t="s">
        <v>38</v>
      </c>
      <c r="B2" s="40"/>
      <c r="C2" s="40"/>
      <c r="D2" s="205" t="s">
        <v>261</v>
      </c>
      <c r="E2" s="205"/>
      <c r="F2" s="205"/>
      <c r="G2" s="11"/>
      <c r="H2" s="11"/>
      <c r="I2" s="11"/>
    </row>
    <row r="3" spans="1:9" ht="15.75">
      <c r="A3" s="194" t="s">
        <v>138</v>
      </c>
      <c r="B3" s="194"/>
      <c r="C3" s="194"/>
      <c r="D3" s="194"/>
      <c r="E3" s="194"/>
      <c r="F3" s="194"/>
      <c r="G3" s="11"/>
      <c r="H3" s="11"/>
      <c r="I3" s="11"/>
    </row>
    <row r="4" spans="1:9" ht="15.75">
      <c r="A4" s="194" t="s">
        <v>447</v>
      </c>
      <c r="B4" s="194"/>
      <c r="C4" s="194"/>
      <c r="D4" s="194"/>
      <c r="E4" s="194"/>
      <c r="F4" s="194"/>
      <c r="G4" s="11"/>
      <c r="H4" s="11"/>
      <c r="I4" s="11"/>
    </row>
    <row r="5" spans="1:6" ht="12.75">
      <c r="A5" s="5"/>
      <c r="B5" s="27"/>
      <c r="C5" s="27"/>
      <c r="D5" s="27"/>
      <c r="E5" s="27"/>
      <c r="F5" s="27"/>
    </row>
    <row r="6" spans="1:9" ht="15.75">
      <c r="A6" s="210" t="s">
        <v>343</v>
      </c>
      <c r="B6" s="210"/>
      <c r="C6" s="210"/>
      <c r="D6" s="210"/>
      <c r="E6" s="210"/>
      <c r="F6" s="210"/>
      <c r="G6" s="21"/>
      <c r="H6" s="21"/>
      <c r="I6" s="21"/>
    </row>
    <row r="7" spans="1:6" ht="12.75">
      <c r="A7" s="5" t="s">
        <v>244</v>
      </c>
      <c r="B7" s="27"/>
      <c r="C7" s="27"/>
      <c r="D7" s="221" t="s">
        <v>56</v>
      </c>
      <c r="E7" s="221"/>
      <c r="F7" s="221"/>
    </row>
    <row r="8" spans="1:6" ht="30" customHeight="1">
      <c r="A8" s="192" t="s">
        <v>221</v>
      </c>
      <c r="B8" s="225" t="s">
        <v>181</v>
      </c>
      <c r="C8" s="219" t="s">
        <v>177</v>
      </c>
      <c r="D8" s="193" t="s">
        <v>94</v>
      </c>
      <c r="E8" s="193" t="s">
        <v>297</v>
      </c>
      <c r="F8" s="193" t="s">
        <v>344</v>
      </c>
    </row>
    <row r="9" spans="1:6" ht="45" customHeight="1">
      <c r="A9" s="192"/>
      <c r="B9" s="225"/>
      <c r="C9" s="219"/>
      <c r="D9" s="193"/>
      <c r="E9" s="193"/>
      <c r="F9" s="193"/>
    </row>
    <row r="10" spans="1:6" ht="12.75">
      <c r="A10" s="28"/>
      <c r="B10" s="29">
        <v>1</v>
      </c>
      <c r="C10" s="29">
        <v>2</v>
      </c>
      <c r="D10" s="29">
        <v>3</v>
      </c>
      <c r="E10" s="29">
        <v>3</v>
      </c>
      <c r="F10" s="29">
        <v>3</v>
      </c>
    </row>
    <row r="11" spans="1:6" ht="17.25" customHeight="1">
      <c r="A11" s="41">
        <v>1</v>
      </c>
      <c r="B11" s="30" t="s">
        <v>245</v>
      </c>
      <c r="C11" s="28" t="s">
        <v>246</v>
      </c>
      <c r="D11" s="110">
        <f>D12+D18+D24+D36+D39</f>
        <v>841048</v>
      </c>
      <c r="E11" s="110">
        <f>E12+E18+E24+E36+E39</f>
        <v>850775</v>
      </c>
      <c r="F11" s="110">
        <f>F12+F18+F24+F36+F39</f>
        <v>861887</v>
      </c>
    </row>
    <row r="12" spans="1:6" ht="18.75" customHeight="1">
      <c r="A12" s="41">
        <v>2</v>
      </c>
      <c r="B12" s="30" t="s">
        <v>154</v>
      </c>
      <c r="C12" s="28" t="s">
        <v>247</v>
      </c>
      <c r="D12" s="111">
        <f>D13</f>
        <v>110968</v>
      </c>
      <c r="E12" s="111">
        <f>E13</f>
        <v>115295</v>
      </c>
      <c r="F12" s="111">
        <f>F13</f>
        <v>119907</v>
      </c>
    </row>
    <row r="13" spans="1:6" ht="18.75" customHeight="1">
      <c r="A13" s="41">
        <v>3</v>
      </c>
      <c r="B13" s="30" t="s">
        <v>248</v>
      </c>
      <c r="C13" s="28" t="s">
        <v>249</v>
      </c>
      <c r="D13" s="112">
        <f>D14+D16+D17</f>
        <v>110968</v>
      </c>
      <c r="E13" s="112">
        <f>E14+E16+E17</f>
        <v>115295</v>
      </c>
      <c r="F13" s="112">
        <f>F14+F16+F17</f>
        <v>119907</v>
      </c>
    </row>
    <row r="14" spans="1:6" ht="81" customHeight="1">
      <c r="A14" s="199">
        <v>4</v>
      </c>
      <c r="B14" s="220" t="s">
        <v>267</v>
      </c>
      <c r="C14" s="192" t="s">
        <v>302</v>
      </c>
      <c r="D14" s="208">
        <v>106702</v>
      </c>
      <c r="E14" s="208">
        <v>110863</v>
      </c>
      <c r="F14" s="208">
        <v>115298</v>
      </c>
    </row>
    <row r="15" spans="1:6" ht="13.5" customHeight="1" hidden="1" thickBot="1">
      <c r="A15" s="199"/>
      <c r="B15" s="220"/>
      <c r="C15" s="192"/>
      <c r="D15" s="208"/>
      <c r="E15" s="208"/>
      <c r="F15" s="208"/>
    </row>
    <row r="16" spans="1:6" ht="120.75" customHeight="1">
      <c r="A16" s="41">
        <v>5</v>
      </c>
      <c r="B16" s="30" t="s">
        <v>298</v>
      </c>
      <c r="C16" s="28" t="s">
        <v>303</v>
      </c>
      <c r="D16" s="112">
        <v>1576</v>
      </c>
      <c r="E16" s="112">
        <v>1637</v>
      </c>
      <c r="F16" s="112">
        <v>1702</v>
      </c>
    </row>
    <row r="17" spans="1:6" ht="54" customHeight="1">
      <c r="A17" s="41">
        <v>6</v>
      </c>
      <c r="B17" s="30" t="s">
        <v>268</v>
      </c>
      <c r="C17" s="28" t="s">
        <v>304</v>
      </c>
      <c r="D17" s="112">
        <v>2690</v>
      </c>
      <c r="E17" s="112">
        <v>2795</v>
      </c>
      <c r="F17" s="112">
        <v>2907</v>
      </c>
    </row>
    <row r="18" spans="1:6" ht="42.75" customHeight="1">
      <c r="A18" s="41">
        <v>7</v>
      </c>
      <c r="B18" s="30" t="s">
        <v>149</v>
      </c>
      <c r="C18" s="42" t="s">
        <v>104</v>
      </c>
      <c r="D18" s="111">
        <f>D20+D21+D22+D23</f>
        <v>151700</v>
      </c>
      <c r="E18" s="111">
        <f>E19</f>
        <v>157100</v>
      </c>
      <c r="F18" s="111">
        <f>F19</f>
        <v>163600</v>
      </c>
    </row>
    <row r="19" spans="1:6" ht="40.5" customHeight="1">
      <c r="A19" s="41">
        <v>8</v>
      </c>
      <c r="B19" s="30" t="s">
        <v>155</v>
      </c>
      <c r="C19" s="43" t="s">
        <v>127</v>
      </c>
      <c r="D19" s="112">
        <f>D20+D21+D22+D23</f>
        <v>151700</v>
      </c>
      <c r="E19" s="112">
        <f>E20+E21+E22+E23</f>
        <v>157100</v>
      </c>
      <c r="F19" s="112">
        <f>F20+F21+F22+F23</f>
        <v>163600</v>
      </c>
    </row>
    <row r="20" spans="1:6" ht="79.5" customHeight="1">
      <c r="A20" s="41">
        <v>9</v>
      </c>
      <c r="B20" s="30" t="s">
        <v>156</v>
      </c>
      <c r="C20" s="67" t="s">
        <v>227</v>
      </c>
      <c r="D20" s="112">
        <v>69500</v>
      </c>
      <c r="E20" s="112">
        <v>72400</v>
      </c>
      <c r="F20" s="112">
        <v>75300</v>
      </c>
    </row>
    <row r="21" spans="1:6" ht="94.5" customHeight="1">
      <c r="A21" s="41">
        <v>10</v>
      </c>
      <c r="B21" s="30" t="s">
        <v>157</v>
      </c>
      <c r="C21" s="44" t="s">
        <v>305</v>
      </c>
      <c r="D21" s="112">
        <v>400</v>
      </c>
      <c r="E21" s="112">
        <v>400</v>
      </c>
      <c r="F21" s="112">
        <v>400</v>
      </c>
    </row>
    <row r="22" spans="1:6" ht="82.5" customHeight="1">
      <c r="A22" s="41">
        <v>11</v>
      </c>
      <c r="B22" s="30" t="s">
        <v>158</v>
      </c>
      <c r="C22" s="44" t="s">
        <v>150</v>
      </c>
      <c r="D22" s="112">
        <v>90800</v>
      </c>
      <c r="E22" s="112">
        <v>94300</v>
      </c>
      <c r="F22" s="112">
        <v>97500</v>
      </c>
    </row>
    <row r="23" spans="1:6" ht="80.25" customHeight="1">
      <c r="A23" s="41">
        <v>12</v>
      </c>
      <c r="B23" s="30" t="s">
        <v>159</v>
      </c>
      <c r="C23" s="44" t="s">
        <v>151</v>
      </c>
      <c r="D23" s="112">
        <v>-9000</v>
      </c>
      <c r="E23" s="112">
        <v>-10000</v>
      </c>
      <c r="F23" s="112">
        <v>-9600</v>
      </c>
    </row>
    <row r="24" spans="1:6" ht="17.25" customHeight="1">
      <c r="A24" s="41">
        <v>13</v>
      </c>
      <c r="B24" s="30" t="s">
        <v>228</v>
      </c>
      <c r="C24" s="28" t="s">
        <v>269</v>
      </c>
      <c r="D24" s="111">
        <f>D25+D28</f>
        <v>543820</v>
      </c>
      <c r="E24" s="111">
        <f>E25+E28</f>
        <v>543820</v>
      </c>
      <c r="F24" s="111">
        <f>F25+F28</f>
        <v>543820</v>
      </c>
    </row>
    <row r="25" spans="1:6" ht="17.25" customHeight="1">
      <c r="A25" s="41">
        <v>14</v>
      </c>
      <c r="B25" s="100" t="s">
        <v>153</v>
      </c>
      <c r="C25" s="32" t="s">
        <v>250</v>
      </c>
      <c r="D25" s="113">
        <f>D26</f>
        <v>74400</v>
      </c>
      <c r="E25" s="113">
        <f>E26</f>
        <v>74400</v>
      </c>
      <c r="F25" s="113">
        <f>F26</f>
        <v>74400</v>
      </c>
    </row>
    <row r="26" spans="1:6" ht="17.25" customHeight="1">
      <c r="A26" s="199">
        <v>15</v>
      </c>
      <c r="B26" s="217" t="s">
        <v>251</v>
      </c>
      <c r="C26" s="218" t="s">
        <v>187</v>
      </c>
      <c r="D26" s="209">
        <v>74400</v>
      </c>
      <c r="E26" s="209">
        <v>74400</v>
      </c>
      <c r="F26" s="209">
        <v>74400</v>
      </c>
    </row>
    <row r="27" spans="1:6" ht="42.75" customHeight="1">
      <c r="A27" s="199"/>
      <c r="B27" s="217"/>
      <c r="C27" s="218"/>
      <c r="D27" s="209"/>
      <c r="E27" s="209"/>
      <c r="F27" s="209"/>
    </row>
    <row r="28" spans="1:6" ht="17.25" customHeight="1">
      <c r="A28" s="41">
        <v>16</v>
      </c>
      <c r="B28" s="30" t="s">
        <v>152</v>
      </c>
      <c r="C28" s="32" t="s">
        <v>270</v>
      </c>
      <c r="D28" s="113">
        <f>D29+D32</f>
        <v>469420</v>
      </c>
      <c r="E28" s="113">
        <f>E29+E32</f>
        <v>469420</v>
      </c>
      <c r="F28" s="113">
        <f>F29+F32</f>
        <v>469420</v>
      </c>
    </row>
    <row r="29" spans="1:6" ht="21" customHeight="1">
      <c r="A29" s="41">
        <v>17</v>
      </c>
      <c r="B29" s="30" t="s">
        <v>74</v>
      </c>
      <c r="C29" s="28" t="s">
        <v>73</v>
      </c>
      <c r="D29" s="112">
        <v>211000</v>
      </c>
      <c r="E29" s="112">
        <v>211000</v>
      </c>
      <c r="F29" s="112">
        <v>211000</v>
      </c>
    </row>
    <row r="30" spans="1:6" ht="43.5" customHeight="1">
      <c r="A30" s="199">
        <v>18</v>
      </c>
      <c r="B30" s="220" t="s">
        <v>75</v>
      </c>
      <c r="C30" s="192" t="s">
        <v>306</v>
      </c>
      <c r="D30" s="208">
        <v>211000</v>
      </c>
      <c r="E30" s="208">
        <v>211000</v>
      </c>
      <c r="F30" s="208">
        <v>211000</v>
      </c>
    </row>
    <row r="31" spans="1:6" ht="6" customHeight="1" hidden="1">
      <c r="A31" s="199"/>
      <c r="B31" s="220"/>
      <c r="C31" s="192"/>
      <c r="D31" s="208"/>
      <c r="E31" s="208"/>
      <c r="F31" s="208"/>
    </row>
    <row r="32" spans="1:6" ht="24" customHeight="1">
      <c r="A32" s="213">
        <v>19</v>
      </c>
      <c r="B32" s="215" t="s">
        <v>76</v>
      </c>
      <c r="C32" s="206" t="s">
        <v>307</v>
      </c>
      <c r="D32" s="211">
        <f>D34</f>
        <v>258420</v>
      </c>
      <c r="E32" s="211">
        <f>E34</f>
        <v>258420</v>
      </c>
      <c r="F32" s="211">
        <f>F34</f>
        <v>258420</v>
      </c>
    </row>
    <row r="33" spans="1:6" ht="13.5" customHeight="1" hidden="1">
      <c r="A33" s="214"/>
      <c r="B33" s="216"/>
      <c r="C33" s="207"/>
      <c r="D33" s="212"/>
      <c r="E33" s="212"/>
      <c r="F33" s="212"/>
    </row>
    <row r="34" spans="1:6" ht="41.25" customHeight="1">
      <c r="A34" s="199">
        <v>20</v>
      </c>
      <c r="B34" s="220" t="s">
        <v>78</v>
      </c>
      <c r="C34" s="192" t="s">
        <v>77</v>
      </c>
      <c r="D34" s="208">
        <v>258420</v>
      </c>
      <c r="E34" s="208">
        <v>258420</v>
      </c>
      <c r="F34" s="208">
        <v>258420</v>
      </c>
    </row>
    <row r="35" spans="1:6" ht="2.25" customHeight="1" hidden="1">
      <c r="A35" s="199"/>
      <c r="B35" s="220"/>
      <c r="C35" s="192"/>
      <c r="D35" s="208"/>
      <c r="E35" s="208"/>
      <c r="F35" s="208"/>
    </row>
    <row r="36" spans="1:6" ht="15.75" customHeight="1">
      <c r="A36" s="41">
        <v>21</v>
      </c>
      <c r="B36" s="30" t="s">
        <v>252</v>
      </c>
      <c r="C36" s="28" t="s">
        <v>253</v>
      </c>
      <c r="D36" s="111">
        <f aca="true" t="shared" si="0" ref="D36:F37">D37</f>
        <v>6000</v>
      </c>
      <c r="E36" s="111">
        <f t="shared" si="0"/>
        <v>6000</v>
      </c>
      <c r="F36" s="111">
        <f t="shared" si="0"/>
        <v>6000</v>
      </c>
    </row>
    <row r="37" spans="1:6" ht="60" customHeight="1">
      <c r="A37" s="41">
        <v>22</v>
      </c>
      <c r="B37" s="30" t="s">
        <v>254</v>
      </c>
      <c r="C37" s="32" t="s">
        <v>160</v>
      </c>
      <c r="D37" s="112">
        <f t="shared" si="0"/>
        <v>6000</v>
      </c>
      <c r="E37" s="112">
        <f t="shared" si="0"/>
        <v>6000</v>
      </c>
      <c r="F37" s="112">
        <f t="shared" si="0"/>
        <v>6000</v>
      </c>
    </row>
    <row r="38" spans="1:6" ht="79.5" customHeight="1">
      <c r="A38" s="41">
        <v>23</v>
      </c>
      <c r="B38" s="30" t="s">
        <v>100</v>
      </c>
      <c r="C38" s="32" t="s">
        <v>220</v>
      </c>
      <c r="D38" s="112">
        <v>6000</v>
      </c>
      <c r="E38" s="112">
        <v>6000</v>
      </c>
      <c r="F38" s="112">
        <v>6000</v>
      </c>
    </row>
    <row r="39" spans="1:6" ht="43.5" customHeight="1">
      <c r="A39" s="41">
        <v>24</v>
      </c>
      <c r="B39" s="30" t="s">
        <v>255</v>
      </c>
      <c r="C39" s="28" t="s">
        <v>256</v>
      </c>
      <c r="D39" s="111">
        <f aca="true" t="shared" si="1" ref="D39:F40">D40</f>
        <v>28560</v>
      </c>
      <c r="E39" s="111">
        <f t="shared" si="1"/>
        <v>28560</v>
      </c>
      <c r="F39" s="111">
        <f t="shared" si="1"/>
        <v>28560</v>
      </c>
    </row>
    <row r="40" spans="1:6" ht="97.5" customHeight="1">
      <c r="A40" s="41">
        <v>25</v>
      </c>
      <c r="B40" s="30" t="s">
        <v>257</v>
      </c>
      <c r="C40" s="28" t="s">
        <v>31</v>
      </c>
      <c r="D40" s="113">
        <f t="shared" si="1"/>
        <v>28560</v>
      </c>
      <c r="E40" s="113">
        <f t="shared" si="1"/>
        <v>28560</v>
      </c>
      <c r="F40" s="113">
        <f t="shared" si="1"/>
        <v>28560</v>
      </c>
    </row>
    <row r="41" spans="1:6" ht="45" customHeight="1">
      <c r="A41" s="41">
        <v>26</v>
      </c>
      <c r="B41" s="30" t="s">
        <v>32</v>
      </c>
      <c r="C41" s="46" t="s">
        <v>33</v>
      </c>
      <c r="D41" s="112">
        <f>D42</f>
        <v>28560</v>
      </c>
      <c r="E41" s="112">
        <f>E42</f>
        <v>28560</v>
      </c>
      <c r="F41" s="112">
        <f>F42</f>
        <v>28560</v>
      </c>
    </row>
    <row r="42" spans="1:6" ht="45" customHeight="1">
      <c r="A42" s="41">
        <v>27</v>
      </c>
      <c r="B42" s="30" t="s">
        <v>192</v>
      </c>
      <c r="C42" s="46" t="s">
        <v>193</v>
      </c>
      <c r="D42" s="112">
        <v>28560</v>
      </c>
      <c r="E42" s="112">
        <v>28560</v>
      </c>
      <c r="F42" s="112">
        <v>28560</v>
      </c>
    </row>
    <row r="43" spans="1:6" ht="16.5" customHeight="1">
      <c r="A43" s="41">
        <v>28</v>
      </c>
      <c r="B43" s="30" t="s">
        <v>258</v>
      </c>
      <c r="C43" s="28" t="s">
        <v>259</v>
      </c>
      <c r="D43" s="111">
        <f>D44</f>
        <v>7074027</v>
      </c>
      <c r="E43" s="111">
        <f>E44</f>
        <v>7007981</v>
      </c>
      <c r="F43" s="111">
        <f>F44</f>
        <v>6898999</v>
      </c>
    </row>
    <row r="44" spans="1:6" ht="38.25" customHeight="1">
      <c r="A44" s="41">
        <v>29</v>
      </c>
      <c r="B44" s="102" t="s">
        <v>106</v>
      </c>
      <c r="C44" s="108" t="s">
        <v>105</v>
      </c>
      <c r="D44" s="112">
        <f>D45+D50+D56</f>
        <v>7074027</v>
      </c>
      <c r="E44" s="112">
        <f>E45+E51+E56</f>
        <v>7007981</v>
      </c>
      <c r="F44" s="112">
        <f>F45+F51+F56</f>
        <v>6898999</v>
      </c>
    </row>
    <row r="45" spans="1:6" ht="26.25" customHeight="1">
      <c r="A45" s="41">
        <v>30</v>
      </c>
      <c r="B45" s="103" t="s">
        <v>392</v>
      </c>
      <c r="C45" s="106" t="s">
        <v>146</v>
      </c>
      <c r="D45" s="114">
        <f>D46</f>
        <v>6378535</v>
      </c>
      <c r="E45" s="114">
        <f>E46</f>
        <v>6118419</v>
      </c>
      <c r="F45" s="114">
        <f>F46</f>
        <v>6118419</v>
      </c>
    </row>
    <row r="46" spans="1:6" ht="31.5" customHeight="1">
      <c r="A46" s="41">
        <v>31</v>
      </c>
      <c r="B46" s="103" t="s">
        <v>393</v>
      </c>
      <c r="C46" s="106" t="s">
        <v>107</v>
      </c>
      <c r="D46" s="114">
        <f>D48+D49</f>
        <v>6378535</v>
      </c>
      <c r="E46" s="114">
        <f>+E48+E49</f>
        <v>6118419</v>
      </c>
      <c r="F46" s="114">
        <f>+F48+F49</f>
        <v>6118419</v>
      </c>
    </row>
    <row r="47" spans="1:6" ht="31.5" customHeight="1">
      <c r="A47" s="41">
        <v>32</v>
      </c>
      <c r="B47" s="103" t="s">
        <v>394</v>
      </c>
      <c r="C47" s="106" t="s">
        <v>141</v>
      </c>
      <c r="D47" s="114">
        <f>D46</f>
        <v>6378535</v>
      </c>
      <c r="E47" s="114">
        <f>E46</f>
        <v>6118419</v>
      </c>
      <c r="F47" s="114">
        <f>F46</f>
        <v>6118419</v>
      </c>
    </row>
    <row r="48" spans="1:6" ht="45" customHeight="1">
      <c r="A48" s="41">
        <v>33</v>
      </c>
      <c r="B48" s="104" t="s">
        <v>395</v>
      </c>
      <c r="C48" s="105" t="s">
        <v>188</v>
      </c>
      <c r="D48" s="114">
        <v>1300589</v>
      </c>
      <c r="E48" s="114">
        <v>1040473</v>
      </c>
      <c r="F48" s="114">
        <v>1040473</v>
      </c>
    </row>
    <row r="49" spans="1:6" ht="45" customHeight="1">
      <c r="A49" s="41">
        <v>34</v>
      </c>
      <c r="B49" s="41" t="s">
        <v>391</v>
      </c>
      <c r="C49" s="28" t="s">
        <v>145</v>
      </c>
      <c r="D49" s="114">
        <v>5077946</v>
      </c>
      <c r="E49" s="114">
        <v>5077946</v>
      </c>
      <c r="F49" s="114">
        <v>5077946</v>
      </c>
    </row>
    <row r="50" spans="1:6" ht="45" customHeight="1">
      <c r="A50" s="41">
        <v>35</v>
      </c>
      <c r="B50" s="41" t="s">
        <v>390</v>
      </c>
      <c r="C50" s="106" t="s">
        <v>142</v>
      </c>
      <c r="D50" s="114">
        <f>D51</f>
        <v>101963</v>
      </c>
      <c r="E50" s="114">
        <f>E51</f>
        <v>103195</v>
      </c>
      <c r="F50" s="114">
        <f>F51</f>
        <v>5325</v>
      </c>
    </row>
    <row r="51" spans="1:6" ht="29.25" customHeight="1">
      <c r="A51" s="41">
        <v>36</v>
      </c>
      <c r="B51" s="103" t="s">
        <v>389</v>
      </c>
      <c r="C51" s="106" t="s">
        <v>108</v>
      </c>
      <c r="D51" s="112">
        <f>D52+D54</f>
        <v>101963</v>
      </c>
      <c r="E51" s="112">
        <f>E52+E54</f>
        <v>103195</v>
      </c>
      <c r="F51" s="112">
        <f>F52+F54</f>
        <v>5325</v>
      </c>
    </row>
    <row r="52" spans="1:6" ht="43.5" customHeight="1">
      <c r="A52" s="41">
        <v>37</v>
      </c>
      <c r="B52" s="103" t="s">
        <v>388</v>
      </c>
      <c r="C52" s="106" t="s">
        <v>110</v>
      </c>
      <c r="D52" s="112">
        <f>D53</f>
        <v>5325</v>
      </c>
      <c r="E52" s="112">
        <f>E53</f>
        <v>5325</v>
      </c>
      <c r="F52" s="112">
        <f>F53</f>
        <v>5325</v>
      </c>
    </row>
    <row r="53" spans="1:6" ht="60.75" customHeight="1">
      <c r="A53" s="41">
        <v>38</v>
      </c>
      <c r="B53" s="103" t="s">
        <v>387</v>
      </c>
      <c r="C53" s="107" t="s">
        <v>331</v>
      </c>
      <c r="D53" s="112">
        <v>5325</v>
      </c>
      <c r="E53" s="112">
        <v>5325</v>
      </c>
      <c r="F53" s="112">
        <v>5325</v>
      </c>
    </row>
    <row r="54" spans="1:6" ht="45.75" customHeight="1">
      <c r="A54" s="41">
        <v>39</v>
      </c>
      <c r="B54" s="103" t="s">
        <v>386</v>
      </c>
      <c r="C54" s="106" t="s">
        <v>109</v>
      </c>
      <c r="D54" s="112">
        <f>D55</f>
        <v>96638</v>
      </c>
      <c r="E54" s="112">
        <f>E55</f>
        <v>97870</v>
      </c>
      <c r="F54" s="112">
        <f>F55</f>
        <v>0</v>
      </c>
    </row>
    <row r="55" spans="1:6" ht="53.25" customHeight="1">
      <c r="A55" s="41">
        <v>40</v>
      </c>
      <c r="B55" s="103" t="s">
        <v>386</v>
      </c>
      <c r="C55" s="107" t="s">
        <v>122</v>
      </c>
      <c r="D55" s="112">
        <v>96638</v>
      </c>
      <c r="E55" s="112">
        <v>97870</v>
      </c>
      <c r="F55" s="112">
        <f>'прил 5 РП'!F16</f>
        <v>0</v>
      </c>
    </row>
    <row r="56" spans="1:6" ht="21.75" customHeight="1">
      <c r="A56" s="41">
        <v>41</v>
      </c>
      <c r="B56" s="103" t="s">
        <v>385</v>
      </c>
      <c r="C56" s="106" t="s">
        <v>260</v>
      </c>
      <c r="D56" s="112">
        <f aca="true" t="shared" si="2" ref="D56:F57">D57</f>
        <v>593529</v>
      </c>
      <c r="E56" s="112">
        <f t="shared" si="2"/>
        <v>786367</v>
      </c>
      <c r="F56" s="112">
        <f t="shared" si="2"/>
        <v>775255</v>
      </c>
    </row>
    <row r="57" spans="1:6" ht="25.5" customHeight="1">
      <c r="A57" s="41">
        <v>42</v>
      </c>
      <c r="B57" s="103" t="s">
        <v>384</v>
      </c>
      <c r="C57" s="106" t="s">
        <v>111</v>
      </c>
      <c r="D57" s="112">
        <f t="shared" si="2"/>
        <v>593529</v>
      </c>
      <c r="E57" s="112">
        <f t="shared" si="2"/>
        <v>786367</v>
      </c>
      <c r="F57" s="112">
        <f t="shared" si="2"/>
        <v>775255</v>
      </c>
    </row>
    <row r="58" spans="1:6" ht="32.25" customHeight="1">
      <c r="A58" s="41">
        <v>43</v>
      </c>
      <c r="B58" s="103" t="s">
        <v>383</v>
      </c>
      <c r="C58" s="107" t="s">
        <v>189</v>
      </c>
      <c r="D58" s="112">
        <f>D59+D60+D62+D61</f>
        <v>593529</v>
      </c>
      <c r="E58" s="112">
        <f>E59+E60+E62</f>
        <v>786367</v>
      </c>
      <c r="F58" s="112">
        <f>F59+F60+F62</f>
        <v>775255</v>
      </c>
    </row>
    <row r="59" spans="1:6" ht="51.75" customHeight="1" thickBot="1">
      <c r="A59" s="41">
        <v>44</v>
      </c>
      <c r="B59" s="101" t="s">
        <v>382</v>
      </c>
      <c r="C59" s="107" t="s">
        <v>123</v>
      </c>
      <c r="D59" s="115">
        <v>396498</v>
      </c>
      <c r="E59" s="115">
        <v>646887</v>
      </c>
      <c r="F59" s="115">
        <v>635775</v>
      </c>
    </row>
    <row r="60" spans="1:6" ht="51.75" customHeight="1" thickBot="1">
      <c r="A60" s="41">
        <v>45</v>
      </c>
      <c r="B60" s="101" t="s">
        <v>383</v>
      </c>
      <c r="C60" s="107" t="s">
        <v>411</v>
      </c>
      <c r="D60" s="115">
        <v>34080</v>
      </c>
      <c r="E60" s="115">
        <v>34080</v>
      </c>
      <c r="F60" s="115">
        <v>34080</v>
      </c>
    </row>
    <row r="61" spans="1:6" ht="82.5" customHeight="1" thickBot="1">
      <c r="A61" s="41">
        <v>46</v>
      </c>
      <c r="B61" s="101" t="s">
        <v>456</v>
      </c>
      <c r="C61" s="107" t="s">
        <v>470</v>
      </c>
      <c r="D61" s="170">
        <v>87651</v>
      </c>
      <c r="E61" s="170">
        <v>0</v>
      </c>
      <c r="F61" s="170">
        <v>0</v>
      </c>
    </row>
    <row r="62" spans="1:6" ht="66.75" customHeight="1" thickBot="1">
      <c r="A62" s="41">
        <v>47</v>
      </c>
      <c r="B62" s="101" t="s">
        <v>381</v>
      </c>
      <c r="C62" s="107" t="s">
        <v>308</v>
      </c>
      <c r="D62" s="116">
        <v>75300</v>
      </c>
      <c r="E62" s="116">
        <v>105400</v>
      </c>
      <c r="F62" s="116">
        <v>105400</v>
      </c>
    </row>
    <row r="63" spans="1:6" ht="12.75">
      <c r="A63" s="222"/>
      <c r="B63" s="223"/>
      <c r="C63" s="224"/>
      <c r="D63" s="117">
        <f>D11+D43</f>
        <v>7915075</v>
      </c>
      <c r="E63" s="117">
        <f>E11+E43</f>
        <v>7858756</v>
      </c>
      <c r="F63" s="117">
        <f>F11+F43</f>
        <v>7760886</v>
      </c>
    </row>
    <row r="65" spans="4:6" ht="12.75">
      <c r="D65" s="125"/>
      <c r="E65" s="125"/>
      <c r="F65" s="125"/>
    </row>
  </sheetData>
  <sheetProtection/>
  <mergeCells count="42">
    <mergeCell ref="A30:A31"/>
    <mergeCell ref="B30:B31"/>
    <mergeCell ref="E8:E9"/>
    <mergeCell ref="F14:F15"/>
    <mergeCell ref="B8:B9"/>
    <mergeCell ref="E30:E31"/>
    <mergeCell ref="D7:F7"/>
    <mergeCell ref="A63:C63"/>
    <mergeCell ref="A34:A35"/>
    <mergeCell ref="B34:B35"/>
    <mergeCell ref="C34:C35"/>
    <mergeCell ref="F34:F35"/>
    <mergeCell ref="F26:F27"/>
    <mergeCell ref="F8:F9"/>
    <mergeCell ref="A26:A27"/>
    <mergeCell ref="C14:C15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C32:C33"/>
    <mergeCell ref="C30:C31"/>
    <mergeCell ref="D30:D31"/>
    <mergeCell ref="E14:E15"/>
    <mergeCell ref="D26:D27"/>
    <mergeCell ref="E26:E27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4" width="12.125" style="0" customWidth="1"/>
    <col min="5" max="5" width="11.125" style="0" customWidth="1"/>
    <col min="6" max="6" width="11.375" style="0" customWidth="1"/>
  </cols>
  <sheetData>
    <row r="1" spans="1:6" ht="12.75">
      <c r="A1" s="194" t="s">
        <v>40</v>
      </c>
      <c r="B1" s="194"/>
      <c r="C1" s="194"/>
      <c r="D1" s="194"/>
      <c r="E1" s="194"/>
      <c r="F1" s="194"/>
    </row>
    <row r="2" spans="1:6" ht="12.75">
      <c r="A2" s="194" t="s">
        <v>448</v>
      </c>
      <c r="B2" s="194"/>
      <c r="C2" s="194"/>
      <c r="D2" s="194"/>
      <c r="E2" s="194"/>
      <c r="F2" s="194"/>
    </row>
    <row r="3" spans="1:6" ht="12.75">
      <c r="A3" s="194" t="s">
        <v>449</v>
      </c>
      <c r="B3" s="194"/>
      <c r="C3" s="194"/>
      <c r="D3" s="194"/>
      <c r="E3" s="194"/>
      <c r="F3" s="194"/>
    </row>
    <row r="4" spans="1:6" ht="11.25" customHeight="1">
      <c r="A4" s="8"/>
      <c r="B4" s="126"/>
      <c r="C4" s="126"/>
      <c r="D4" s="126"/>
      <c r="E4" s="126"/>
      <c r="F4" s="126"/>
    </row>
    <row r="5" spans="1:6" ht="15.75" customHeight="1">
      <c r="A5" s="226" t="s">
        <v>407</v>
      </c>
      <c r="B5" s="226"/>
      <c r="C5" s="226"/>
      <c r="D5" s="226"/>
      <c r="E5" s="126"/>
      <c r="F5" s="126"/>
    </row>
    <row r="6" spans="1:6" ht="33" customHeight="1">
      <c r="A6" s="226"/>
      <c r="B6" s="226"/>
      <c r="C6" s="226"/>
      <c r="D6" s="226"/>
      <c r="E6" s="126"/>
      <c r="F6" s="126"/>
    </row>
    <row r="7" spans="1:6" ht="12.75">
      <c r="A7" s="227" t="s">
        <v>56</v>
      </c>
      <c r="B7" s="227"/>
      <c r="C7" s="227"/>
      <c r="D7" s="227"/>
      <c r="E7" s="227"/>
      <c r="F7" s="227"/>
    </row>
    <row r="8" spans="1:6" ht="47.25" customHeight="1">
      <c r="A8" s="29" t="s">
        <v>58</v>
      </c>
      <c r="B8" s="41" t="s">
        <v>7</v>
      </c>
      <c r="C8" s="29" t="s">
        <v>262</v>
      </c>
      <c r="D8" s="29" t="s">
        <v>97</v>
      </c>
      <c r="E8" s="29" t="s">
        <v>309</v>
      </c>
      <c r="F8" s="29" t="s">
        <v>408</v>
      </c>
    </row>
    <row r="9" spans="1:6" ht="12.75">
      <c r="A9" s="29"/>
      <c r="B9" s="29">
        <v>1</v>
      </c>
      <c r="C9" s="29">
        <v>2</v>
      </c>
      <c r="D9" s="29">
        <v>3</v>
      </c>
      <c r="E9" s="29">
        <v>4</v>
      </c>
      <c r="F9" s="29">
        <v>5</v>
      </c>
    </row>
    <row r="10" spans="1:6" ht="15" customHeight="1">
      <c r="A10" s="29">
        <v>1</v>
      </c>
      <c r="B10" s="28" t="s">
        <v>263</v>
      </c>
      <c r="C10" s="33" t="s">
        <v>8</v>
      </c>
      <c r="D10" s="128">
        <f>D11+D12+D13+D14+D15</f>
        <v>4610281.7</v>
      </c>
      <c r="E10" s="128">
        <f>E11+E12+E13+E14+E15</f>
        <v>4290115.7</v>
      </c>
      <c r="F10" s="128">
        <f>F11+F12+F13+F14+F15</f>
        <v>4213112</v>
      </c>
    </row>
    <row r="11" spans="1:6" ht="33" customHeight="1">
      <c r="A11" s="29">
        <v>2</v>
      </c>
      <c r="B11" s="28" t="s">
        <v>264</v>
      </c>
      <c r="C11" s="33" t="s">
        <v>9</v>
      </c>
      <c r="D11" s="115">
        <f>'прил 6 ведом'!G19</f>
        <v>766240</v>
      </c>
      <c r="E11" s="115">
        <f>'прил 6 ведом'!H19</f>
        <v>766240</v>
      </c>
      <c r="F11" s="115">
        <f>'прил 6 ведом'!I19</f>
        <v>766240</v>
      </c>
    </row>
    <row r="12" spans="1:6" ht="45" customHeight="1">
      <c r="A12" s="29">
        <v>3</v>
      </c>
      <c r="B12" s="28" t="s">
        <v>265</v>
      </c>
      <c r="C12" s="33" t="s">
        <v>10</v>
      </c>
      <c r="D12" s="127">
        <f>'прил 6 ведом'!G20</f>
        <v>3205986.7</v>
      </c>
      <c r="E12" s="127">
        <f>'прил 6 ведом'!H20</f>
        <v>2917693.7</v>
      </c>
      <c r="F12" s="127">
        <f>'прил 6 ведом'!I20</f>
        <v>2840690</v>
      </c>
    </row>
    <row r="13" spans="1:6" ht="45" customHeight="1">
      <c r="A13" s="29">
        <v>4</v>
      </c>
      <c r="B13" s="28" t="s">
        <v>1</v>
      </c>
      <c r="C13" s="33" t="s">
        <v>396</v>
      </c>
      <c r="D13" s="127">
        <v>0</v>
      </c>
      <c r="E13" s="127">
        <v>0</v>
      </c>
      <c r="F13" s="127">
        <v>0</v>
      </c>
    </row>
    <row r="14" spans="1:6" ht="15.75" customHeight="1">
      <c r="A14" s="29">
        <v>5</v>
      </c>
      <c r="B14" s="28" t="s">
        <v>266</v>
      </c>
      <c r="C14" s="33" t="s">
        <v>23</v>
      </c>
      <c r="D14" s="115">
        <f>'[1]прил 6 ведом'!G30</f>
        <v>1000</v>
      </c>
      <c r="E14" s="115">
        <f>'[1]прил 6 ведом'!H30</f>
        <v>1000</v>
      </c>
      <c r="F14" s="115">
        <f>'[1]прил 6 ведом'!I30</f>
        <v>1000</v>
      </c>
    </row>
    <row r="15" spans="1:6" ht="15.75" customHeight="1">
      <c r="A15" s="29">
        <v>6</v>
      </c>
      <c r="B15" s="28" t="s">
        <v>272</v>
      </c>
      <c r="C15" s="33" t="s">
        <v>271</v>
      </c>
      <c r="D15" s="115">
        <f>'прил 6 ведом'!G45</f>
        <v>637055</v>
      </c>
      <c r="E15" s="115">
        <f>'прил 6 ведом'!H45</f>
        <v>605182</v>
      </c>
      <c r="F15" s="115">
        <f>'прил 6 ведом'!I45</f>
        <v>605182</v>
      </c>
    </row>
    <row r="16" spans="1:6" ht="15.75" customHeight="1">
      <c r="A16" s="29">
        <v>7</v>
      </c>
      <c r="B16" s="28" t="s">
        <v>273</v>
      </c>
      <c r="C16" s="33" t="s">
        <v>275</v>
      </c>
      <c r="D16" s="128">
        <f>D17</f>
        <v>96638</v>
      </c>
      <c r="E16" s="128">
        <f>E17</f>
        <v>97870</v>
      </c>
      <c r="F16" s="128">
        <f>F17</f>
        <v>0</v>
      </c>
    </row>
    <row r="17" spans="1:6" ht="15.75" customHeight="1">
      <c r="A17" s="29">
        <v>8</v>
      </c>
      <c r="B17" s="28" t="s">
        <v>274</v>
      </c>
      <c r="C17" s="33" t="s">
        <v>276</v>
      </c>
      <c r="D17" s="115">
        <f>'прил 6 ведом'!G60</f>
        <v>96638</v>
      </c>
      <c r="E17" s="115">
        <f>'прил 6 ведом'!H60</f>
        <v>97870</v>
      </c>
      <c r="F17" s="115">
        <f>'прил 6 ведом'!I60</f>
        <v>0</v>
      </c>
    </row>
    <row r="18" spans="1:6" ht="15.75" customHeight="1">
      <c r="A18" s="29">
        <v>9</v>
      </c>
      <c r="B18" s="28" t="s">
        <v>277</v>
      </c>
      <c r="C18" s="33" t="s">
        <v>2</v>
      </c>
      <c r="D18" s="128">
        <f>D19+D20</f>
        <v>163341.2</v>
      </c>
      <c r="E18" s="128">
        <f>E19+E20</f>
        <v>194928.2</v>
      </c>
      <c r="F18" s="128">
        <f>F19+F20</f>
        <v>194928.2</v>
      </c>
    </row>
    <row r="19" spans="1:6" ht="15.75" customHeight="1">
      <c r="A19" s="29">
        <v>10</v>
      </c>
      <c r="B19" s="28" t="s">
        <v>399</v>
      </c>
      <c r="C19" s="33" t="s">
        <v>397</v>
      </c>
      <c r="D19" s="128">
        <v>79083</v>
      </c>
      <c r="E19" s="128">
        <f>'прил 6 ведом'!H71</f>
        <v>110670</v>
      </c>
      <c r="F19" s="128">
        <f>'прил 6 ведом'!I71</f>
        <v>110670</v>
      </c>
    </row>
    <row r="20" spans="1:6" ht="30" customHeight="1">
      <c r="A20" s="29">
        <v>11</v>
      </c>
      <c r="B20" s="28" t="s">
        <v>1</v>
      </c>
      <c r="C20" s="33" t="s">
        <v>3</v>
      </c>
      <c r="D20" s="115">
        <f>'прил 6 ведом'!G79</f>
        <v>84258.2</v>
      </c>
      <c r="E20" s="115">
        <f>'прил 6 ведом'!H79</f>
        <v>84258.2</v>
      </c>
      <c r="F20" s="115">
        <f>'прил 6 ведом'!I79</f>
        <v>84258.2</v>
      </c>
    </row>
    <row r="21" spans="1:6" ht="19.5" customHeight="1">
      <c r="A21" s="29">
        <v>12</v>
      </c>
      <c r="B21" s="28" t="s">
        <v>87</v>
      </c>
      <c r="C21" s="33" t="s">
        <v>89</v>
      </c>
      <c r="D21" s="128">
        <f>D22</f>
        <v>337700</v>
      </c>
      <c r="E21" s="128">
        <f>E22</f>
        <v>464845</v>
      </c>
      <c r="F21" s="128">
        <f>F22</f>
        <v>464845.7</v>
      </c>
    </row>
    <row r="22" spans="1:6" ht="18.75" customHeight="1">
      <c r="A22" s="29">
        <v>13</v>
      </c>
      <c r="B22" s="28" t="s">
        <v>88</v>
      </c>
      <c r="C22" s="33" t="s">
        <v>90</v>
      </c>
      <c r="D22" s="127">
        <f>'прил 6 ведом'!G85</f>
        <v>337700</v>
      </c>
      <c r="E22" s="127">
        <f>'прил 6 ведом'!H85</f>
        <v>464845</v>
      </c>
      <c r="F22" s="127">
        <f>'прил 6 ведом'!I87</f>
        <v>464845.7</v>
      </c>
    </row>
    <row r="23" spans="1:6" ht="15.75" customHeight="1">
      <c r="A23" s="29">
        <v>14</v>
      </c>
      <c r="B23" s="28" t="s">
        <v>4</v>
      </c>
      <c r="C23" s="33" t="s">
        <v>11</v>
      </c>
      <c r="D23" s="128">
        <f>'прил 6 ведом'!G101</f>
        <v>839020</v>
      </c>
      <c r="E23" s="128">
        <f>E24</f>
        <v>798020</v>
      </c>
      <c r="F23" s="128">
        <f>F24</f>
        <v>697134</v>
      </c>
    </row>
    <row r="24" spans="1:6" ht="15.75" customHeight="1">
      <c r="A24" s="29">
        <v>15</v>
      </c>
      <c r="B24" s="28" t="s">
        <v>5</v>
      </c>
      <c r="C24" s="33" t="s">
        <v>12</v>
      </c>
      <c r="D24" s="127">
        <f>D23</f>
        <v>839020</v>
      </c>
      <c r="E24" s="127">
        <f>'прил 6 ведом'!H101</f>
        <v>798020</v>
      </c>
      <c r="F24" s="127">
        <f>'прил 6 ведом'!I101</f>
        <v>697134</v>
      </c>
    </row>
    <row r="25" spans="1:6" ht="17.25" customHeight="1">
      <c r="A25" s="29">
        <v>16</v>
      </c>
      <c r="B25" s="28" t="s">
        <v>29</v>
      </c>
      <c r="C25" s="33" t="s">
        <v>13</v>
      </c>
      <c r="D25" s="128">
        <f>D26</f>
        <v>1718150</v>
      </c>
      <c r="E25" s="128">
        <f>E26</f>
        <v>1718150</v>
      </c>
      <c r="F25" s="128">
        <f>E25</f>
        <v>1718150</v>
      </c>
    </row>
    <row r="26" spans="1:6" ht="17.25" customHeight="1">
      <c r="A26" s="29">
        <v>17</v>
      </c>
      <c r="B26" s="28" t="s">
        <v>6</v>
      </c>
      <c r="C26" s="33" t="s">
        <v>14</v>
      </c>
      <c r="D26" s="127">
        <f>'прил 6 ведом'!G114</f>
        <v>1718150</v>
      </c>
      <c r="E26" s="127">
        <f>'прил 6 ведом'!H114</f>
        <v>1718150</v>
      </c>
      <c r="F26" s="127">
        <f>'прил 6 ведом'!I114</f>
        <v>1718150</v>
      </c>
    </row>
    <row r="27" spans="1:6" ht="17.25" customHeight="1">
      <c r="A27" s="29">
        <v>18</v>
      </c>
      <c r="B27" s="45" t="s">
        <v>201</v>
      </c>
      <c r="C27" s="33" t="s">
        <v>202</v>
      </c>
      <c r="D27" s="128">
        <f>D28</f>
        <v>38170</v>
      </c>
      <c r="E27" s="128">
        <f>E28</f>
        <v>38170</v>
      </c>
      <c r="F27" s="128">
        <f>F28</f>
        <v>38170</v>
      </c>
    </row>
    <row r="28" spans="1:6" ht="17.25" customHeight="1">
      <c r="A28" s="29">
        <v>19</v>
      </c>
      <c r="B28" s="45" t="s">
        <v>203</v>
      </c>
      <c r="C28" s="33" t="s">
        <v>204</v>
      </c>
      <c r="D28" s="115">
        <f>'прил 6 ведом'!G126</f>
        <v>38170</v>
      </c>
      <c r="E28" s="115">
        <f>'прил 6 ведом'!H126</f>
        <v>38170</v>
      </c>
      <c r="F28" s="115">
        <f>'прил 6 ведом'!I128</f>
        <v>38170</v>
      </c>
    </row>
    <row r="29" spans="1:6" ht="17.25" customHeight="1">
      <c r="A29" s="29">
        <v>20</v>
      </c>
      <c r="B29" s="45" t="s">
        <v>310</v>
      </c>
      <c r="C29" s="33" t="s">
        <v>311</v>
      </c>
      <c r="D29" s="128">
        <f>D30</f>
        <v>48528</v>
      </c>
      <c r="E29" s="128">
        <f>E30</f>
        <v>48528</v>
      </c>
      <c r="F29" s="128">
        <f>F30</f>
        <v>48528</v>
      </c>
    </row>
    <row r="30" spans="1:6" ht="15" customHeight="1">
      <c r="A30" s="29">
        <v>21</v>
      </c>
      <c r="B30" s="129" t="s">
        <v>312</v>
      </c>
      <c r="C30" s="33" t="s">
        <v>313</v>
      </c>
      <c r="D30" s="115">
        <f>'прил 6 ведом'!G135</f>
        <v>48528</v>
      </c>
      <c r="E30" s="115">
        <f>'прил 6 ведом'!H135</f>
        <v>48528</v>
      </c>
      <c r="F30" s="115">
        <f>'прил 6 ведом'!I135</f>
        <v>48528</v>
      </c>
    </row>
    <row r="31" spans="1:6" ht="17.25" customHeight="1">
      <c r="A31" s="29">
        <v>22</v>
      </c>
      <c r="B31" s="45" t="s">
        <v>91</v>
      </c>
      <c r="C31" s="33" t="s">
        <v>294</v>
      </c>
      <c r="D31" s="128">
        <f>D32</f>
        <v>46794</v>
      </c>
      <c r="E31" s="128">
        <f>E32</f>
        <v>0</v>
      </c>
      <c r="F31" s="128">
        <f>F32</f>
        <v>0</v>
      </c>
    </row>
    <row r="32" spans="1:6" ht="17.25" customHeight="1">
      <c r="A32" s="29">
        <v>23</v>
      </c>
      <c r="B32" s="45" t="s">
        <v>92</v>
      </c>
      <c r="C32" s="33" t="s">
        <v>295</v>
      </c>
      <c r="D32" s="115">
        <v>46794</v>
      </c>
      <c r="E32" s="115">
        <v>0</v>
      </c>
      <c r="F32" s="115">
        <v>0</v>
      </c>
    </row>
    <row r="33" spans="1:6" ht="25.5" customHeight="1">
      <c r="A33" s="29">
        <v>24</v>
      </c>
      <c r="B33" s="129" t="s">
        <v>314</v>
      </c>
      <c r="C33" s="33" t="s">
        <v>287</v>
      </c>
      <c r="D33" s="128">
        <f>D34</f>
        <v>16452.1</v>
      </c>
      <c r="E33" s="128">
        <f>E34</f>
        <v>16452.1</v>
      </c>
      <c r="F33" s="128">
        <f>F34</f>
        <v>16452.1</v>
      </c>
    </row>
    <row r="34" spans="1:6" ht="17.25" customHeight="1">
      <c r="A34" s="29">
        <v>25</v>
      </c>
      <c r="B34" s="130" t="s">
        <v>286</v>
      </c>
      <c r="C34" s="33" t="s">
        <v>285</v>
      </c>
      <c r="D34" s="127">
        <f>'прил 6 ведом'!G144</f>
        <v>16452.1</v>
      </c>
      <c r="E34" s="127">
        <f>'прил 6 ведом'!H144</f>
        <v>16452.1</v>
      </c>
      <c r="F34" s="127">
        <f>'прил 6 ведом'!I144</f>
        <v>16452.1</v>
      </c>
    </row>
    <row r="35" spans="1:6" ht="17.25" customHeight="1">
      <c r="A35" s="29">
        <v>26</v>
      </c>
      <c r="B35" s="28" t="s">
        <v>30</v>
      </c>
      <c r="C35" s="33"/>
      <c r="D35" s="128">
        <v>0</v>
      </c>
      <c r="E35" s="128">
        <f>'прил 6 ведом'!H147</f>
        <v>191677</v>
      </c>
      <c r="F35" s="128">
        <f>'прил 6 ведом'!I147</f>
        <v>369566</v>
      </c>
    </row>
    <row r="36" spans="1:6" ht="17.25" customHeight="1">
      <c r="A36" s="192" t="s">
        <v>54</v>
      </c>
      <c r="B36" s="192"/>
      <c r="C36" s="50"/>
      <c r="D36" s="128">
        <f>D10+D16+D18+D21+D23+D25+D27+D31+D35+D29+D33</f>
        <v>7915075</v>
      </c>
      <c r="E36" s="128">
        <f>E10+E16+E18+E21+E23+E25+E27+E31+E35+E29+E33</f>
        <v>7858756</v>
      </c>
      <c r="F36" s="128">
        <f>F10+F16+F18+F21+F23+F25+F27+F31+F35+F29+F33</f>
        <v>7760886</v>
      </c>
    </row>
    <row r="37" ht="15.75">
      <c r="A37" s="12"/>
    </row>
    <row r="38" spans="1:3" ht="18.75">
      <c r="A38" s="13"/>
      <c r="C38" s="78"/>
    </row>
    <row r="56" ht="102" customHeight="1"/>
  </sheetData>
  <sheetProtection/>
  <mergeCells count="6">
    <mergeCell ref="A36:B36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42">
      <selection activeCell="A148" sqref="A148:B148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625" style="124" customWidth="1"/>
    <col min="4" max="4" width="5.875" style="124" customWidth="1"/>
    <col min="5" max="5" width="11.625" style="124" customWidth="1"/>
    <col min="6" max="6" width="4.375" style="124" customWidth="1"/>
    <col min="7" max="7" width="11.375" style="124" customWidth="1"/>
    <col min="8" max="8" width="10.625" style="124" customWidth="1"/>
    <col min="9" max="9" width="12.875" style="124" customWidth="1"/>
    <col min="10" max="10" width="10.375" style="0" bestFit="1" customWidth="1"/>
  </cols>
  <sheetData>
    <row r="1" spans="1:9" ht="12.75">
      <c r="A1" s="205" t="s">
        <v>218</v>
      </c>
      <c r="B1" s="205"/>
      <c r="C1" s="205"/>
      <c r="D1" s="205"/>
      <c r="E1" s="205"/>
      <c r="F1" s="205"/>
      <c r="G1" s="205"/>
      <c r="H1" s="205"/>
      <c r="I1" s="205"/>
    </row>
    <row r="2" spans="1:9" ht="12.75">
      <c r="A2" s="194" t="s">
        <v>138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194" t="s">
        <v>450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8"/>
      <c r="B4" s="126"/>
      <c r="C4" s="157"/>
      <c r="D4" s="157"/>
      <c r="E4" s="157"/>
      <c r="F4" s="157"/>
      <c r="G4" s="157"/>
      <c r="H4" s="157"/>
      <c r="I4" s="157"/>
    </row>
    <row r="5" spans="1:9" ht="33" customHeight="1">
      <c r="A5" s="226" t="s">
        <v>406</v>
      </c>
      <c r="B5" s="226"/>
      <c r="C5" s="226"/>
      <c r="D5" s="226"/>
      <c r="E5" s="226"/>
      <c r="F5" s="226"/>
      <c r="G5" s="226"/>
      <c r="H5" s="226"/>
      <c r="I5" s="226"/>
    </row>
    <row r="6" spans="1:9" ht="11.25" customHeight="1">
      <c r="A6" s="226"/>
      <c r="B6" s="226"/>
      <c r="C6" s="226"/>
      <c r="D6" s="226"/>
      <c r="E6" s="226"/>
      <c r="F6" s="226"/>
      <c r="G6" s="226"/>
      <c r="H6" s="226"/>
      <c r="I6" s="226"/>
    </row>
    <row r="7" spans="1:9" ht="15.75" customHeight="1">
      <c r="A7" s="235" t="s">
        <v>56</v>
      </c>
      <c r="B7" s="235"/>
      <c r="C7" s="235"/>
      <c r="D7" s="235"/>
      <c r="E7" s="235"/>
      <c r="F7" s="235"/>
      <c r="G7" s="235"/>
      <c r="H7" s="235"/>
      <c r="I7" s="235"/>
    </row>
    <row r="8" spans="1:9" ht="12.75" customHeight="1">
      <c r="A8" s="192" t="s">
        <v>221</v>
      </c>
      <c r="B8" s="193" t="s">
        <v>17</v>
      </c>
      <c r="C8" s="228" t="s">
        <v>15</v>
      </c>
      <c r="D8" s="229" t="s">
        <v>262</v>
      </c>
      <c r="E8" s="228" t="s">
        <v>18</v>
      </c>
      <c r="F8" s="228" t="s">
        <v>19</v>
      </c>
      <c r="G8" s="232" t="s">
        <v>97</v>
      </c>
      <c r="H8" s="232" t="s">
        <v>309</v>
      </c>
      <c r="I8" s="232" t="s">
        <v>409</v>
      </c>
    </row>
    <row r="9" spans="1:9" ht="12.75">
      <c r="A9" s="192"/>
      <c r="B9" s="231"/>
      <c r="C9" s="228"/>
      <c r="D9" s="230"/>
      <c r="E9" s="228"/>
      <c r="F9" s="228"/>
      <c r="G9" s="233"/>
      <c r="H9" s="233"/>
      <c r="I9" s="233"/>
    </row>
    <row r="10" spans="1:9" ht="33" customHeight="1">
      <c r="A10" s="192"/>
      <c r="B10" s="231"/>
      <c r="C10" s="228"/>
      <c r="D10" s="230"/>
      <c r="E10" s="228"/>
      <c r="F10" s="228"/>
      <c r="G10" s="234"/>
      <c r="H10" s="234"/>
      <c r="I10" s="234"/>
    </row>
    <row r="11" spans="1:9" ht="12.75">
      <c r="A11" s="29"/>
      <c r="B11" s="29">
        <v>1</v>
      </c>
      <c r="C11" s="133">
        <v>2</v>
      </c>
      <c r="D11" s="133">
        <v>3</v>
      </c>
      <c r="E11" s="133">
        <v>4</v>
      </c>
      <c r="F11" s="133">
        <v>5</v>
      </c>
      <c r="G11" s="133">
        <v>6</v>
      </c>
      <c r="H11" s="133">
        <v>7</v>
      </c>
      <c r="I11" s="133">
        <v>8</v>
      </c>
    </row>
    <row r="12" spans="1:9" ht="15.75" customHeight="1">
      <c r="A12" s="29">
        <v>1</v>
      </c>
      <c r="B12" s="31" t="s">
        <v>34</v>
      </c>
      <c r="C12" s="133">
        <v>805</v>
      </c>
      <c r="D12" s="133"/>
      <c r="E12" s="133"/>
      <c r="F12" s="133"/>
      <c r="G12" s="132">
        <f>G13+G60+G69+G85+G101+G114+G125+G135+G138+G144+G147</f>
        <v>7915075</v>
      </c>
      <c r="H12" s="132">
        <f>H13+H60+H69+H85+H101+H114+H125+H135+H138+H144+H147</f>
        <v>7858756</v>
      </c>
      <c r="I12" s="132">
        <f>I13+I60+I69+I85+I101+I114+I125+I135+I138+I144+I147</f>
        <v>7760886</v>
      </c>
    </row>
    <row r="13" spans="1:10" ht="15.75" customHeight="1">
      <c r="A13" s="29">
        <v>2</v>
      </c>
      <c r="B13" s="32" t="s">
        <v>263</v>
      </c>
      <c r="C13" s="133">
        <v>805</v>
      </c>
      <c r="D13" s="134" t="s">
        <v>8</v>
      </c>
      <c r="E13" s="133"/>
      <c r="F13" s="133"/>
      <c r="G13" s="131">
        <f>G14+G20+G33+G39+G45</f>
        <v>4610281.7</v>
      </c>
      <c r="H13" s="131">
        <f>H14+H20+H33+H39+H45</f>
        <v>4290115.7</v>
      </c>
      <c r="I13" s="131">
        <f>I14+I20+I33+I39+I45</f>
        <v>4213112</v>
      </c>
      <c r="J13" s="20"/>
    </row>
    <row r="14" spans="1:9" ht="40.5" customHeight="1">
      <c r="A14" s="29">
        <v>3</v>
      </c>
      <c r="B14" s="32" t="s">
        <v>16</v>
      </c>
      <c r="C14" s="133">
        <v>805</v>
      </c>
      <c r="D14" s="134" t="s">
        <v>9</v>
      </c>
      <c r="E14" s="133"/>
      <c r="F14" s="133"/>
      <c r="G14" s="131">
        <f aca="true" t="shared" si="0" ref="G14:I15">G15</f>
        <v>766240</v>
      </c>
      <c r="H14" s="131">
        <f t="shared" si="0"/>
        <v>766240</v>
      </c>
      <c r="I14" s="131">
        <f t="shared" si="0"/>
        <v>766240</v>
      </c>
    </row>
    <row r="15" spans="1:9" ht="54" customHeight="1">
      <c r="A15" s="29">
        <v>4</v>
      </c>
      <c r="B15" s="32" t="s">
        <v>60</v>
      </c>
      <c r="C15" s="133">
        <v>805</v>
      </c>
      <c r="D15" s="134" t="s">
        <v>9</v>
      </c>
      <c r="E15" s="135">
        <v>9100000000</v>
      </c>
      <c r="F15" s="133"/>
      <c r="G15" s="131">
        <f t="shared" si="0"/>
        <v>766240</v>
      </c>
      <c r="H15" s="131">
        <f t="shared" si="0"/>
        <v>766240</v>
      </c>
      <c r="I15" s="131">
        <f t="shared" si="0"/>
        <v>766240</v>
      </c>
    </row>
    <row r="16" spans="1:9" ht="17.25" customHeight="1">
      <c r="A16" s="29">
        <v>5</v>
      </c>
      <c r="B16" s="28" t="s">
        <v>61</v>
      </c>
      <c r="C16" s="133">
        <v>805</v>
      </c>
      <c r="D16" s="134" t="s">
        <v>9</v>
      </c>
      <c r="E16" s="135">
        <v>9110000000</v>
      </c>
      <c r="F16" s="133"/>
      <c r="G16" s="131">
        <f>G19</f>
        <v>766240</v>
      </c>
      <c r="H16" s="131">
        <f>H19</f>
        <v>766240</v>
      </c>
      <c r="I16" s="131">
        <f>I19</f>
        <v>766240</v>
      </c>
    </row>
    <row r="17" spans="1:9" ht="80.25" customHeight="1">
      <c r="A17" s="29">
        <v>6</v>
      </c>
      <c r="B17" s="32" t="s">
        <v>62</v>
      </c>
      <c r="C17" s="133">
        <v>805</v>
      </c>
      <c r="D17" s="134" t="s">
        <v>9</v>
      </c>
      <c r="E17" s="135">
        <v>9110080210</v>
      </c>
      <c r="F17" s="133"/>
      <c r="G17" s="131">
        <f aca="true" t="shared" si="1" ref="G17:I18">G18</f>
        <v>766240</v>
      </c>
      <c r="H17" s="131">
        <f t="shared" si="1"/>
        <v>766240</v>
      </c>
      <c r="I17" s="131">
        <f t="shared" si="1"/>
        <v>766240</v>
      </c>
    </row>
    <row r="18" spans="1:9" ht="80.25" customHeight="1">
      <c r="A18" s="29">
        <v>7</v>
      </c>
      <c r="B18" s="32" t="s">
        <v>429</v>
      </c>
      <c r="C18" s="133">
        <v>805</v>
      </c>
      <c r="D18" s="134" t="s">
        <v>9</v>
      </c>
      <c r="E18" s="135">
        <v>9110080210</v>
      </c>
      <c r="F18" s="133">
        <v>100</v>
      </c>
      <c r="G18" s="131">
        <f t="shared" si="1"/>
        <v>766240</v>
      </c>
      <c r="H18" s="131">
        <f t="shared" si="1"/>
        <v>766240</v>
      </c>
      <c r="I18" s="131">
        <f t="shared" si="1"/>
        <v>766240</v>
      </c>
    </row>
    <row r="19" spans="1:11" ht="30" customHeight="1">
      <c r="A19" s="29">
        <v>8</v>
      </c>
      <c r="B19" s="35" t="s">
        <v>63</v>
      </c>
      <c r="C19" s="133">
        <v>805</v>
      </c>
      <c r="D19" s="134" t="s">
        <v>9</v>
      </c>
      <c r="E19" s="135">
        <v>9110080210</v>
      </c>
      <c r="F19" s="133">
        <v>120</v>
      </c>
      <c r="G19" s="131">
        <v>766240</v>
      </c>
      <c r="H19" s="131">
        <v>766240</v>
      </c>
      <c r="I19" s="131">
        <f>H19</f>
        <v>766240</v>
      </c>
      <c r="K19" s="25"/>
    </row>
    <row r="20" spans="1:11" ht="52.5" customHeight="1">
      <c r="A20" s="29">
        <v>9</v>
      </c>
      <c r="B20" s="32" t="s">
        <v>265</v>
      </c>
      <c r="C20" s="133">
        <v>805</v>
      </c>
      <c r="D20" s="134" t="s">
        <v>10</v>
      </c>
      <c r="E20" s="135"/>
      <c r="F20" s="133"/>
      <c r="G20" s="131">
        <f aca="true" t="shared" si="2" ref="G20:I21">G21</f>
        <v>3205986.7</v>
      </c>
      <c r="H20" s="131">
        <f t="shared" si="2"/>
        <v>2917693.7</v>
      </c>
      <c r="I20" s="131">
        <f t="shared" si="2"/>
        <v>2840690</v>
      </c>
      <c r="K20" s="22"/>
    </row>
    <row r="21" spans="1:11" ht="24.75" customHeight="1">
      <c r="A21" s="29">
        <v>10</v>
      </c>
      <c r="B21" s="32" t="s">
        <v>64</v>
      </c>
      <c r="C21" s="133">
        <v>805</v>
      </c>
      <c r="D21" s="134" t="s">
        <v>10</v>
      </c>
      <c r="E21" s="135">
        <v>8100000000</v>
      </c>
      <c r="F21" s="133"/>
      <c r="G21" s="131">
        <f t="shared" si="2"/>
        <v>3205986.7</v>
      </c>
      <c r="H21" s="131">
        <f t="shared" si="2"/>
        <v>2917693.7</v>
      </c>
      <c r="I21" s="131">
        <f t="shared" si="2"/>
        <v>2840690</v>
      </c>
      <c r="K21" s="22"/>
    </row>
    <row r="22" spans="1:11" ht="31.5" customHeight="1">
      <c r="A22" s="29">
        <v>11</v>
      </c>
      <c r="B22" s="32" t="s">
        <v>68</v>
      </c>
      <c r="C22" s="133">
        <v>805</v>
      </c>
      <c r="D22" s="134" t="s">
        <v>10</v>
      </c>
      <c r="E22" s="135">
        <v>8110000000</v>
      </c>
      <c r="F22" s="133"/>
      <c r="G22" s="131">
        <f>G23+G26+G29+G31</f>
        <v>3205986.7</v>
      </c>
      <c r="H22" s="131">
        <f>H23+H26+H29+H31</f>
        <v>2917693.7</v>
      </c>
      <c r="I22" s="131">
        <f>I23+I26+I29+I31</f>
        <v>2840690</v>
      </c>
      <c r="K22" s="22"/>
    </row>
    <row r="23" spans="1:11" ht="57" customHeight="1">
      <c r="A23" s="29">
        <v>12</v>
      </c>
      <c r="B23" s="32" t="s">
        <v>65</v>
      </c>
      <c r="C23" s="133">
        <v>805</v>
      </c>
      <c r="D23" s="134" t="s">
        <v>10</v>
      </c>
      <c r="E23" s="135">
        <v>8110010210</v>
      </c>
      <c r="F23" s="133"/>
      <c r="G23" s="131">
        <f>G24</f>
        <v>55778</v>
      </c>
      <c r="H23" s="131">
        <v>0</v>
      </c>
      <c r="I23" s="131">
        <v>0</v>
      </c>
      <c r="K23" s="22"/>
    </row>
    <row r="24" spans="1:11" ht="79.5" customHeight="1">
      <c r="A24" s="29">
        <v>13</v>
      </c>
      <c r="B24" s="32" t="s">
        <v>434</v>
      </c>
      <c r="C24" s="133">
        <v>805</v>
      </c>
      <c r="D24" s="134" t="s">
        <v>10</v>
      </c>
      <c r="E24" s="135">
        <v>8110010210</v>
      </c>
      <c r="F24" s="133">
        <v>100</v>
      </c>
      <c r="G24" s="131">
        <f>G25</f>
        <v>55778</v>
      </c>
      <c r="H24" s="131">
        <v>0</v>
      </c>
      <c r="I24" s="131">
        <v>0</v>
      </c>
      <c r="K24" s="22"/>
    </row>
    <row r="25" spans="1:11" ht="27" customHeight="1">
      <c r="A25" s="29">
        <v>14</v>
      </c>
      <c r="B25" s="35" t="s">
        <v>63</v>
      </c>
      <c r="C25" s="133">
        <v>805</v>
      </c>
      <c r="D25" s="134" t="s">
        <v>10</v>
      </c>
      <c r="E25" s="135">
        <v>8110010210</v>
      </c>
      <c r="F25" s="133">
        <v>120</v>
      </c>
      <c r="G25" s="131">
        <v>55778</v>
      </c>
      <c r="H25" s="131">
        <v>0</v>
      </c>
      <c r="I25" s="131">
        <v>0</v>
      </c>
      <c r="K25" s="25"/>
    </row>
    <row r="26" spans="1:11" ht="57" customHeight="1">
      <c r="A26" s="29">
        <v>15</v>
      </c>
      <c r="B26" s="32" t="s">
        <v>65</v>
      </c>
      <c r="C26" s="133">
        <v>805</v>
      </c>
      <c r="D26" s="134" t="s">
        <v>10</v>
      </c>
      <c r="E26" s="135">
        <v>8110080210</v>
      </c>
      <c r="F26" s="133"/>
      <c r="G26" s="131">
        <f aca="true" t="shared" si="3" ref="G26:I27">G27</f>
        <v>2836110</v>
      </c>
      <c r="H26" s="131">
        <f t="shared" si="3"/>
        <v>2836110</v>
      </c>
      <c r="I26" s="131">
        <f t="shared" si="3"/>
        <v>2836110</v>
      </c>
      <c r="K26" s="22"/>
    </row>
    <row r="27" spans="1:11" ht="79.5" customHeight="1">
      <c r="A27" s="29">
        <v>16</v>
      </c>
      <c r="B27" s="32" t="s">
        <v>429</v>
      </c>
      <c r="C27" s="133">
        <v>805</v>
      </c>
      <c r="D27" s="134" t="s">
        <v>10</v>
      </c>
      <c r="E27" s="135">
        <v>8110080210</v>
      </c>
      <c r="F27" s="133">
        <v>100</v>
      </c>
      <c r="G27" s="131">
        <f t="shared" si="3"/>
        <v>2836110</v>
      </c>
      <c r="H27" s="131">
        <f t="shared" si="3"/>
        <v>2836110</v>
      </c>
      <c r="I27" s="131">
        <f t="shared" si="3"/>
        <v>2836110</v>
      </c>
      <c r="K27" s="22"/>
    </row>
    <row r="28" spans="1:11" ht="27" customHeight="1">
      <c r="A28" s="29">
        <v>17</v>
      </c>
      <c r="B28" s="35" t="s">
        <v>63</v>
      </c>
      <c r="C28" s="133">
        <v>805</v>
      </c>
      <c r="D28" s="134" t="s">
        <v>10</v>
      </c>
      <c r="E28" s="135">
        <v>8110080210</v>
      </c>
      <c r="F28" s="133">
        <v>120</v>
      </c>
      <c r="G28" s="131">
        <v>2836110</v>
      </c>
      <c r="H28" s="131">
        <f>G28</f>
        <v>2836110</v>
      </c>
      <c r="I28" s="131">
        <f>H28</f>
        <v>2836110</v>
      </c>
      <c r="K28" s="25"/>
    </row>
    <row r="29" spans="1:11" ht="28.5" customHeight="1">
      <c r="A29" s="29">
        <v>18</v>
      </c>
      <c r="B29" s="35" t="s">
        <v>80</v>
      </c>
      <c r="C29" s="133">
        <v>805</v>
      </c>
      <c r="D29" s="134" t="s">
        <v>10</v>
      </c>
      <c r="E29" s="135">
        <v>8110080210</v>
      </c>
      <c r="F29" s="133">
        <v>200</v>
      </c>
      <c r="G29" s="131">
        <f>G30</f>
        <v>309518.7</v>
      </c>
      <c r="H29" s="131">
        <f>H30</f>
        <v>77003.7</v>
      </c>
      <c r="I29" s="131">
        <f>I30</f>
        <v>0</v>
      </c>
      <c r="K29" s="25"/>
    </row>
    <row r="30" spans="1:11" ht="40.5" customHeight="1">
      <c r="A30" s="29">
        <v>19</v>
      </c>
      <c r="B30" s="35" t="s">
        <v>82</v>
      </c>
      <c r="C30" s="133">
        <v>805</v>
      </c>
      <c r="D30" s="134" t="s">
        <v>10</v>
      </c>
      <c r="E30" s="135">
        <v>8110080210</v>
      </c>
      <c r="F30" s="133">
        <v>240</v>
      </c>
      <c r="G30" s="131">
        <v>309518.7</v>
      </c>
      <c r="H30" s="132">
        <v>77003.7</v>
      </c>
      <c r="I30" s="131">
        <v>0</v>
      </c>
      <c r="K30" s="25"/>
    </row>
    <row r="31" spans="1:11" ht="18" customHeight="1">
      <c r="A31" s="29">
        <v>20</v>
      </c>
      <c r="B31" s="35" t="s">
        <v>66</v>
      </c>
      <c r="C31" s="133">
        <v>805</v>
      </c>
      <c r="D31" s="134" t="s">
        <v>10</v>
      </c>
      <c r="E31" s="135">
        <v>8110080210</v>
      </c>
      <c r="F31" s="133">
        <v>800</v>
      </c>
      <c r="G31" s="131">
        <f>G32</f>
        <v>4580</v>
      </c>
      <c r="H31" s="131">
        <f>H32</f>
        <v>4580</v>
      </c>
      <c r="I31" s="131">
        <f>I32</f>
        <v>4580</v>
      </c>
      <c r="K31" s="25"/>
    </row>
    <row r="32" spans="1:11" ht="15.75" customHeight="1">
      <c r="A32" s="29">
        <v>21</v>
      </c>
      <c r="B32" s="35" t="s">
        <v>164</v>
      </c>
      <c r="C32" s="133">
        <v>805</v>
      </c>
      <c r="D32" s="134" t="s">
        <v>10</v>
      </c>
      <c r="E32" s="135">
        <v>8110080210</v>
      </c>
      <c r="F32" s="133">
        <v>850</v>
      </c>
      <c r="G32" s="131">
        <v>4580</v>
      </c>
      <c r="H32" s="131">
        <f>G32</f>
        <v>4580</v>
      </c>
      <c r="I32" s="131">
        <v>4580</v>
      </c>
      <c r="K32" s="25"/>
    </row>
    <row r="33" spans="1:11" ht="34.5" customHeight="1">
      <c r="A33" s="29">
        <v>22</v>
      </c>
      <c r="B33" s="35" t="s">
        <v>398</v>
      </c>
      <c r="C33" s="133">
        <v>805</v>
      </c>
      <c r="D33" s="134" t="s">
        <v>396</v>
      </c>
      <c r="E33" s="135">
        <v>0</v>
      </c>
      <c r="F33" s="133"/>
      <c r="G33" s="131">
        <v>0</v>
      </c>
      <c r="H33" s="131">
        <v>0</v>
      </c>
      <c r="I33" s="131">
        <v>0</v>
      </c>
      <c r="K33" s="25"/>
    </row>
    <row r="34" spans="1:11" ht="33" customHeight="1">
      <c r="A34" s="29">
        <v>23</v>
      </c>
      <c r="B34" s="35" t="s">
        <v>402</v>
      </c>
      <c r="C34" s="133">
        <v>805</v>
      </c>
      <c r="D34" s="134" t="s">
        <v>396</v>
      </c>
      <c r="E34" s="135">
        <v>81000000000</v>
      </c>
      <c r="F34" s="133"/>
      <c r="G34" s="131">
        <v>0</v>
      </c>
      <c r="H34" s="131">
        <v>0</v>
      </c>
      <c r="I34" s="131">
        <v>0</v>
      </c>
      <c r="K34" s="25"/>
    </row>
    <row r="35" spans="1:11" ht="33" customHeight="1">
      <c r="A35" s="29">
        <v>24</v>
      </c>
      <c r="B35" s="35" t="s">
        <v>403</v>
      </c>
      <c r="C35" s="133">
        <v>805</v>
      </c>
      <c r="D35" s="134" t="s">
        <v>396</v>
      </c>
      <c r="E35" s="135">
        <v>8110000000</v>
      </c>
      <c r="F35" s="133"/>
      <c r="G35" s="131">
        <v>0</v>
      </c>
      <c r="H35" s="131">
        <v>0</v>
      </c>
      <c r="I35" s="131">
        <v>0</v>
      </c>
      <c r="K35" s="25"/>
    </row>
    <row r="36" spans="1:11" ht="78" customHeight="1">
      <c r="A36" s="29">
        <v>25</v>
      </c>
      <c r="B36" s="35" t="s">
        <v>404</v>
      </c>
      <c r="C36" s="133">
        <v>805</v>
      </c>
      <c r="D36" s="134" t="s">
        <v>396</v>
      </c>
      <c r="E36" s="135">
        <v>8110080210</v>
      </c>
      <c r="F36" s="133"/>
      <c r="G36" s="131">
        <v>0</v>
      </c>
      <c r="H36" s="131">
        <v>0</v>
      </c>
      <c r="I36" s="131">
        <v>0</v>
      </c>
      <c r="K36" s="25"/>
    </row>
    <row r="37" spans="1:11" ht="24.75" customHeight="1">
      <c r="A37" s="29">
        <v>26</v>
      </c>
      <c r="B37" s="35" t="s">
        <v>66</v>
      </c>
      <c r="C37" s="133">
        <v>805</v>
      </c>
      <c r="D37" s="134" t="s">
        <v>396</v>
      </c>
      <c r="E37" s="135">
        <v>8110080210</v>
      </c>
      <c r="F37" s="133">
        <v>800</v>
      </c>
      <c r="G37" s="131">
        <v>0</v>
      </c>
      <c r="H37" s="131">
        <v>0</v>
      </c>
      <c r="I37" s="131">
        <v>0</v>
      </c>
      <c r="K37" s="25"/>
    </row>
    <row r="38" spans="1:11" ht="24.75" customHeight="1">
      <c r="A38" s="29">
        <v>27</v>
      </c>
      <c r="B38" s="35" t="s">
        <v>405</v>
      </c>
      <c r="C38" s="133">
        <v>805</v>
      </c>
      <c r="D38" s="134" t="s">
        <v>396</v>
      </c>
      <c r="E38" s="135">
        <v>8110080210</v>
      </c>
      <c r="F38" s="133">
        <v>880</v>
      </c>
      <c r="G38" s="131">
        <v>0</v>
      </c>
      <c r="H38" s="131">
        <v>0</v>
      </c>
      <c r="I38" s="131">
        <v>0</v>
      </c>
      <c r="K38" s="25"/>
    </row>
    <row r="39" spans="1:10" ht="15" customHeight="1">
      <c r="A39" s="29">
        <v>28</v>
      </c>
      <c r="B39" s="28" t="s">
        <v>266</v>
      </c>
      <c r="C39" s="133">
        <v>805</v>
      </c>
      <c r="D39" s="134" t="s">
        <v>23</v>
      </c>
      <c r="E39" s="135"/>
      <c r="F39" s="159"/>
      <c r="G39" s="131">
        <f aca="true" t="shared" si="4" ref="G39:I40">G40</f>
        <v>1000</v>
      </c>
      <c r="H39" s="131">
        <f t="shared" si="4"/>
        <v>1000</v>
      </c>
      <c r="I39" s="131">
        <f t="shared" si="4"/>
        <v>1000</v>
      </c>
      <c r="J39" s="20"/>
    </row>
    <row r="40" spans="1:9" ht="29.25" customHeight="1">
      <c r="A40" s="29">
        <v>29</v>
      </c>
      <c r="B40" s="32" t="s">
        <v>64</v>
      </c>
      <c r="C40" s="133">
        <v>805</v>
      </c>
      <c r="D40" s="134" t="s">
        <v>23</v>
      </c>
      <c r="E40" s="135">
        <v>8100000000</v>
      </c>
      <c r="F40" s="133"/>
      <c r="G40" s="131">
        <f t="shared" si="4"/>
        <v>1000</v>
      </c>
      <c r="H40" s="131">
        <f t="shared" si="4"/>
        <v>1000</v>
      </c>
      <c r="I40" s="131">
        <f t="shared" si="4"/>
        <v>1000</v>
      </c>
    </row>
    <row r="41" spans="1:9" ht="30" customHeight="1">
      <c r="A41" s="29">
        <v>30</v>
      </c>
      <c r="B41" s="32" t="s">
        <v>68</v>
      </c>
      <c r="C41" s="133">
        <v>805</v>
      </c>
      <c r="D41" s="134" t="s">
        <v>23</v>
      </c>
      <c r="E41" s="135">
        <v>8110000000</v>
      </c>
      <c r="F41" s="133"/>
      <c r="G41" s="131">
        <f>G43</f>
        <v>1000</v>
      </c>
      <c r="H41" s="131">
        <f>H43</f>
        <v>1000</v>
      </c>
      <c r="I41" s="131">
        <f>I43</f>
        <v>1000</v>
      </c>
    </row>
    <row r="42" spans="1:9" ht="54" customHeight="1">
      <c r="A42" s="29">
        <v>31</v>
      </c>
      <c r="B42" s="28" t="s">
        <v>35</v>
      </c>
      <c r="C42" s="133">
        <v>805</v>
      </c>
      <c r="D42" s="134" t="s">
        <v>23</v>
      </c>
      <c r="E42" s="135">
        <v>8110080050</v>
      </c>
      <c r="F42" s="133"/>
      <c r="G42" s="131">
        <f aca="true" t="shared" si="5" ref="G42:I43">G43</f>
        <v>1000</v>
      </c>
      <c r="H42" s="131">
        <f t="shared" si="5"/>
        <v>1000</v>
      </c>
      <c r="I42" s="131">
        <f t="shared" si="5"/>
        <v>1000</v>
      </c>
    </row>
    <row r="43" spans="1:11" ht="15.75" customHeight="1">
      <c r="A43" s="29">
        <v>32</v>
      </c>
      <c r="B43" s="28" t="s">
        <v>66</v>
      </c>
      <c r="C43" s="133">
        <v>805</v>
      </c>
      <c r="D43" s="134" t="s">
        <v>23</v>
      </c>
      <c r="E43" s="135">
        <v>8110080050</v>
      </c>
      <c r="F43" s="134" t="s">
        <v>67</v>
      </c>
      <c r="G43" s="131">
        <f t="shared" si="5"/>
        <v>1000</v>
      </c>
      <c r="H43" s="131">
        <f t="shared" si="5"/>
        <v>1000</v>
      </c>
      <c r="I43" s="131">
        <f t="shared" si="5"/>
        <v>1000</v>
      </c>
      <c r="K43" s="24"/>
    </row>
    <row r="44" spans="1:11" ht="15.75" customHeight="1">
      <c r="A44" s="29">
        <v>33</v>
      </c>
      <c r="B44" s="28" t="s">
        <v>162</v>
      </c>
      <c r="C44" s="133">
        <v>805</v>
      </c>
      <c r="D44" s="134" t="s">
        <v>23</v>
      </c>
      <c r="E44" s="135">
        <v>8110080050</v>
      </c>
      <c r="F44" s="134" t="s">
        <v>161</v>
      </c>
      <c r="G44" s="131">
        <v>1000</v>
      </c>
      <c r="H44" s="131">
        <v>1000</v>
      </c>
      <c r="I44" s="131">
        <f>H44</f>
        <v>1000</v>
      </c>
      <c r="K44" s="25"/>
    </row>
    <row r="45" spans="1:11" ht="15.75" customHeight="1">
      <c r="A45" s="29">
        <v>34</v>
      </c>
      <c r="B45" s="28" t="s">
        <v>272</v>
      </c>
      <c r="C45" s="133">
        <v>805</v>
      </c>
      <c r="D45" s="134" t="s">
        <v>271</v>
      </c>
      <c r="E45" s="135"/>
      <c r="F45" s="134"/>
      <c r="G45" s="131">
        <f>G49+G46</f>
        <v>637055</v>
      </c>
      <c r="H45" s="131">
        <f>H49+H46</f>
        <v>605182</v>
      </c>
      <c r="I45" s="131">
        <f>I49+I46</f>
        <v>605182</v>
      </c>
      <c r="K45" s="25"/>
    </row>
    <row r="46" spans="1:11" ht="90" customHeight="1">
      <c r="A46" s="29">
        <v>35</v>
      </c>
      <c r="B46" s="28" t="s">
        <v>69</v>
      </c>
      <c r="C46" s="133">
        <v>805</v>
      </c>
      <c r="D46" s="134" t="s">
        <v>271</v>
      </c>
      <c r="E46" s="135">
        <v>8110075140</v>
      </c>
      <c r="F46" s="134" t="s">
        <v>81</v>
      </c>
      <c r="G46" s="131">
        <f aca="true" t="shared" si="6" ref="G46:I47">G47</f>
        <v>5325</v>
      </c>
      <c r="H46" s="131">
        <f t="shared" si="6"/>
        <v>5325</v>
      </c>
      <c r="I46" s="131">
        <f t="shared" si="6"/>
        <v>5325</v>
      </c>
      <c r="K46" s="25"/>
    </row>
    <row r="47" spans="1:11" ht="27" customHeight="1">
      <c r="A47" s="29">
        <v>36</v>
      </c>
      <c r="B47" s="28" t="s">
        <v>80</v>
      </c>
      <c r="C47" s="133">
        <v>805</v>
      </c>
      <c r="D47" s="134" t="s">
        <v>271</v>
      </c>
      <c r="E47" s="135">
        <v>8110075140</v>
      </c>
      <c r="F47" s="134" t="s">
        <v>83</v>
      </c>
      <c r="G47" s="131">
        <f t="shared" si="6"/>
        <v>5325</v>
      </c>
      <c r="H47" s="131">
        <f t="shared" si="6"/>
        <v>5325</v>
      </c>
      <c r="I47" s="131">
        <f t="shared" si="6"/>
        <v>5325</v>
      </c>
      <c r="K47" s="25"/>
    </row>
    <row r="48" spans="1:11" ht="39" customHeight="1">
      <c r="A48" s="29">
        <v>37</v>
      </c>
      <c r="B48" s="28" t="s">
        <v>82</v>
      </c>
      <c r="C48" s="133">
        <v>805</v>
      </c>
      <c r="D48" s="134" t="s">
        <v>271</v>
      </c>
      <c r="E48" s="135">
        <v>8110075140</v>
      </c>
      <c r="F48" s="134" t="s">
        <v>315</v>
      </c>
      <c r="G48" s="131">
        <v>5325</v>
      </c>
      <c r="H48" s="131">
        <v>5325</v>
      </c>
      <c r="I48" s="131">
        <v>5325</v>
      </c>
      <c r="K48" s="25"/>
    </row>
    <row r="49" spans="1:11" ht="51.75" customHeight="1">
      <c r="A49" s="29">
        <v>38</v>
      </c>
      <c r="B49" s="32" t="s">
        <v>207</v>
      </c>
      <c r="C49" s="133">
        <v>805</v>
      </c>
      <c r="D49" s="134" t="s">
        <v>271</v>
      </c>
      <c r="E49" s="135">
        <v>100000000</v>
      </c>
      <c r="F49" s="133"/>
      <c r="G49" s="131">
        <f>G50</f>
        <v>631730</v>
      </c>
      <c r="H49" s="131">
        <f>H50</f>
        <v>599857</v>
      </c>
      <c r="I49" s="131">
        <f>I50</f>
        <v>599857</v>
      </c>
      <c r="K49" s="25"/>
    </row>
    <row r="50" spans="1:11" ht="27.75" customHeight="1">
      <c r="A50" s="29">
        <v>39</v>
      </c>
      <c r="B50" s="35" t="s">
        <v>435</v>
      </c>
      <c r="C50" s="133">
        <v>805</v>
      </c>
      <c r="D50" s="134" t="s">
        <v>271</v>
      </c>
      <c r="E50" s="135">
        <v>110000000</v>
      </c>
      <c r="F50" s="133"/>
      <c r="G50" s="131">
        <f>G51+G54+G57</f>
        <v>631730</v>
      </c>
      <c r="H50" s="131">
        <f>H51+H54+H57</f>
        <v>599857</v>
      </c>
      <c r="I50" s="131">
        <f>I51+I54+I57</f>
        <v>599857</v>
      </c>
      <c r="K50" s="25"/>
    </row>
    <row r="51" spans="1:11" ht="95.25" customHeight="1">
      <c r="A51" s="29">
        <v>40</v>
      </c>
      <c r="B51" s="35" t="s">
        <v>194</v>
      </c>
      <c r="C51" s="133">
        <v>805</v>
      </c>
      <c r="D51" s="134" t="s">
        <v>271</v>
      </c>
      <c r="E51" s="135">
        <f>E52</f>
        <v>110010210</v>
      </c>
      <c r="F51" s="133"/>
      <c r="G51" s="131">
        <f>G53</f>
        <v>31873</v>
      </c>
      <c r="H51" s="131">
        <f>H53</f>
        <v>0</v>
      </c>
      <c r="I51" s="131">
        <f>I53</f>
        <v>0</v>
      </c>
      <c r="K51" s="25"/>
    </row>
    <row r="52" spans="1:11" ht="87.75" customHeight="1">
      <c r="A52" s="29">
        <v>41</v>
      </c>
      <c r="B52" s="32" t="s">
        <v>434</v>
      </c>
      <c r="C52" s="133">
        <v>805</v>
      </c>
      <c r="D52" s="134" t="s">
        <v>271</v>
      </c>
      <c r="E52" s="135">
        <f>E53</f>
        <v>110010210</v>
      </c>
      <c r="F52" s="133">
        <v>100</v>
      </c>
      <c r="G52" s="131">
        <f aca="true" t="shared" si="7" ref="G52:I55">G53</f>
        <v>31873</v>
      </c>
      <c r="H52" s="131">
        <f t="shared" si="7"/>
        <v>0</v>
      </c>
      <c r="I52" s="131">
        <f t="shared" si="7"/>
        <v>0</v>
      </c>
      <c r="K52" s="25"/>
    </row>
    <row r="53" spans="1:11" ht="27" customHeight="1">
      <c r="A53" s="29">
        <v>42</v>
      </c>
      <c r="B53" s="35" t="s">
        <v>63</v>
      </c>
      <c r="C53" s="133">
        <v>805</v>
      </c>
      <c r="D53" s="134" t="s">
        <v>271</v>
      </c>
      <c r="E53" s="135">
        <v>110010210</v>
      </c>
      <c r="F53" s="133">
        <v>120</v>
      </c>
      <c r="G53" s="131">
        <v>31873</v>
      </c>
      <c r="H53" s="131">
        <v>0</v>
      </c>
      <c r="I53" s="131">
        <v>0</v>
      </c>
      <c r="K53" s="25"/>
    </row>
    <row r="54" spans="1:11" ht="95.25" customHeight="1">
      <c r="A54" s="29">
        <v>43</v>
      </c>
      <c r="B54" s="35" t="s">
        <v>194</v>
      </c>
      <c r="C54" s="133">
        <v>805</v>
      </c>
      <c r="D54" s="134" t="s">
        <v>271</v>
      </c>
      <c r="E54" s="135">
        <f>E55</f>
        <v>110081010</v>
      </c>
      <c r="F54" s="133"/>
      <c r="G54" s="131">
        <f>G56</f>
        <v>574588</v>
      </c>
      <c r="H54" s="131">
        <f>H56</f>
        <v>574588</v>
      </c>
      <c r="I54" s="131">
        <f>I56</f>
        <v>574588</v>
      </c>
      <c r="K54" s="25"/>
    </row>
    <row r="55" spans="1:11" ht="77.25" customHeight="1">
      <c r="A55" s="29">
        <v>44</v>
      </c>
      <c r="B55" s="32" t="s">
        <v>429</v>
      </c>
      <c r="C55" s="133">
        <v>805</v>
      </c>
      <c r="D55" s="134" t="s">
        <v>271</v>
      </c>
      <c r="E55" s="135">
        <v>110081010</v>
      </c>
      <c r="F55" s="133">
        <v>100</v>
      </c>
      <c r="G55" s="131">
        <f t="shared" si="7"/>
        <v>574588</v>
      </c>
      <c r="H55" s="131">
        <f t="shared" si="7"/>
        <v>574588</v>
      </c>
      <c r="I55" s="131">
        <f t="shared" si="7"/>
        <v>574588</v>
      </c>
      <c r="K55" s="25"/>
    </row>
    <row r="56" spans="1:11" ht="27" customHeight="1">
      <c r="A56" s="29">
        <v>45</v>
      </c>
      <c r="B56" s="35" t="s">
        <v>63</v>
      </c>
      <c r="C56" s="133">
        <v>805</v>
      </c>
      <c r="D56" s="134" t="s">
        <v>271</v>
      </c>
      <c r="E56" s="135">
        <v>110081010</v>
      </c>
      <c r="F56" s="133">
        <v>120</v>
      </c>
      <c r="G56" s="131">
        <v>574588</v>
      </c>
      <c r="H56" s="131">
        <f>G56</f>
        <v>574588</v>
      </c>
      <c r="I56" s="131">
        <f>H56</f>
        <v>574588</v>
      </c>
      <c r="K56" s="25"/>
    </row>
    <row r="57" spans="1:11" ht="93" customHeight="1">
      <c r="A57" s="29">
        <v>46</v>
      </c>
      <c r="B57" s="35" t="s">
        <v>195</v>
      </c>
      <c r="C57" s="133">
        <v>805</v>
      </c>
      <c r="D57" s="134" t="s">
        <v>271</v>
      </c>
      <c r="E57" s="135">
        <v>110081060</v>
      </c>
      <c r="F57" s="133"/>
      <c r="G57" s="131">
        <f aca="true" t="shared" si="8" ref="G57:I58">G58</f>
        <v>25269</v>
      </c>
      <c r="H57" s="131">
        <f t="shared" si="8"/>
        <v>25269</v>
      </c>
      <c r="I57" s="131">
        <f t="shared" si="8"/>
        <v>25269</v>
      </c>
      <c r="K57" s="25"/>
    </row>
    <row r="58" spans="1:11" ht="66.75" customHeight="1">
      <c r="A58" s="29">
        <v>47</v>
      </c>
      <c r="B58" s="32" t="s">
        <v>429</v>
      </c>
      <c r="C58" s="133">
        <v>805</v>
      </c>
      <c r="D58" s="134" t="s">
        <v>271</v>
      </c>
      <c r="E58" s="135">
        <v>110081060</v>
      </c>
      <c r="F58" s="133">
        <v>100</v>
      </c>
      <c r="G58" s="131">
        <f t="shared" si="8"/>
        <v>25269</v>
      </c>
      <c r="H58" s="131">
        <f>G58</f>
        <v>25269</v>
      </c>
      <c r="I58" s="131">
        <f>H58</f>
        <v>25269</v>
      </c>
      <c r="K58" s="25"/>
    </row>
    <row r="59" spans="1:11" ht="26.25" customHeight="1">
      <c r="A59" s="29">
        <v>48</v>
      </c>
      <c r="B59" s="35" t="s">
        <v>63</v>
      </c>
      <c r="C59" s="133">
        <v>805</v>
      </c>
      <c r="D59" s="134" t="s">
        <v>271</v>
      </c>
      <c r="E59" s="135">
        <v>110081060</v>
      </c>
      <c r="F59" s="133">
        <v>120</v>
      </c>
      <c r="G59" s="131">
        <v>25269</v>
      </c>
      <c r="H59" s="131">
        <v>25269</v>
      </c>
      <c r="I59" s="131">
        <v>25269</v>
      </c>
      <c r="K59" s="25"/>
    </row>
    <row r="60" spans="1:11" ht="15.75" customHeight="1">
      <c r="A60" s="29">
        <v>49</v>
      </c>
      <c r="B60" s="28" t="s">
        <v>273</v>
      </c>
      <c r="C60" s="133">
        <v>805</v>
      </c>
      <c r="D60" s="134" t="s">
        <v>275</v>
      </c>
      <c r="E60" s="135"/>
      <c r="F60" s="134"/>
      <c r="G60" s="131">
        <f>G61</f>
        <v>96638</v>
      </c>
      <c r="H60" s="131">
        <f aca="true" t="shared" si="9" ref="G60:I63">H61</f>
        <v>97870</v>
      </c>
      <c r="I60" s="131">
        <f t="shared" si="9"/>
        <v>0</v>
      </c>
      <c r="K60" s="25"/>
    </row>
    <row r="61" spans="1:11" ht="15.75" customHeight="1">
      <c r="A61" s="29">
        <v>50</v>
      </c>
      <c r="B61" s="28" t="s">
        <v>274</v>
      </c>
      <c r="C61" s="133">
        <v>805</v>
      </c>
      <c r="D61" s="134" t="s">
        <v>276</v>
      </c>
      <c r="E61" s="135"/>
      <c r="F61" s="134"/>
      <c r="G61" s="131">
        <f t="shared" si="9"/>
        <v>96638</v>
      </c>
      <c r="H61" s="131">
        <f t="shared" si="9"/>
        <v>97870</v>
      </c>
      <c r="I61" s="131">
        <f t="shared" si="9"/>
        <v>0</v>
      </c>
      <c r="K61" s="25"/>
    </row>
    <row r="62" spans="1:11" ht="28.5" customHeight="1">
      <c r="A62" s="29">
        <v>51</v>
      </c>
      <c r="B62" s="32" t="s">
        <v>64</v>
      </c>
      <c r="C62" s="133">
        <v>805</v>
      </c>
      <c r="D62" s="134" t="s">
        <v>276</v>
      </c>
      <c r="E62" s="135">
        <v>8100000000</v>
      </c>
      <c r="F62" s="134"/>
      <c r="G62" s="131">
        <f t="shared" si="9"/>
        <v>96638</v>
      </c>
      <c r="H62" s="131">
        <f t="shared" si="9"/>
        <v>97870</v>
      </c>
      <c r="I62" s="131">
        <f t="shared" si="9"/>
        <v>0</v>
      </c>
      <c r="K62" s="25"/>
    </row>
    <row r="63" spans="1:11" ht="31.5" customHeight="1">
      <c r="A63" s="29">
        <v>52</v>
      </c>
      <c r="B63" s="32" t="s">
        <v>68</v>
      </c>
      <c r="C63" s="133">
        <v>805</v>
      </c>
      <c r="D63" s="134" t="s">
        <v>276</v>
      </c>
      <c r="E63" s="135">
        <v>8110000000</v>
      </c>
      <c r="F63" s="134"/>
      <c r="G63" s="131">
        <f>G64+G67</f>
        <v>96638</v>
      </c>
      <c r="H63" s="131">
        <f t="shared" si="9"/>
        <v>97870</v>
      </c>
      <c r="I63" s="131">
        <f t="shared" si="9"/>
        <v>0</v>
      </c>
      <c r="K63" s="25"/>
    </row>
    <row r="64" spans="1:11" ht="78" customHeight="1">
      <c r="A64" s="29">
        <v>53</v>
      </c>
      <c r="B64" s="28" t="s">
        <v>37</v>
      </c>
      <c r="C64" s="133">
        <v>805</v>
      </c>
      <c r="D64" s="134" t="s">
        <v>276</v>
      </c>
      <c r="E64" s="135">
        <v>8110051180</v>
      </c>
      <c r="F64" s="134"/>
      <c r="G64" s="131">
        <f>G65</f>
        <v>64449.9</v>
      </c>
      <c r="H64" s="131">
        <f>H65+H67</f>
        <v>97870</v>
      </c>
      <c r="I64" s="131">
        <f>I65+I67</f>
        <v>0</v>
      </c>
      <c r="K64" s="25"/>
    </row>
    <row r="65" spans="1:11" ht="80.25" customHeight="1">
      <c r="A65" s="29">
        <v>54</v>
      </c>
      <c r="B65" s="32" t="s">
        <v>429</v>
      </c>
      <c r="C65" s="133">
        <v>805</v>
      </c>
      <c r="D65" s="134" t="s">
        <v>276</v>
      </c>
      <c r="E65" s="135">
        <v>8110051180</v>
      </c>
      <c r="F65" s="134" t="s">
        <v>163</v>
      </c>
      <c r="G65" s="131">
        <f>G66</f>
        <v>64449.9</v>
      </c>
      <c r="H65" s="131">
        <f>H66</f>
        <v>64449.9</v>
      </c>
      <c r="I65" s="131">
        <f>I66</f>
        <v>0</v>
      </c>
      <c r="K65" s="25"/>
    </row>
    <row r="66" spans="1:11" ht="28.5" customHeight="1">
      <c r="A66" s="29">
        <v>55</v>
      </c>
      <c r="B66" s="32" t="s">
        <v>63</v>
      </c>
      <c r="C66" s="133">
        <v>805</v>
      </c>
      <c r="D66" s="134" t="s">
        <v>276</v>
      </c>
      <c r="E66" s="135">
        <v>8110051180</v>
      </c>
      <c r="F66" s="134" t="s">
        <v>79</v>
      </c>
      <c r="G66" s="131">
        <v>64449.9</v>
      </c>
      <c r="H66" s="131">
        <v>64449.9</v>
      </c>
      <c r="I66" s="131">
        <v>0</v>
      </c>
      <c r="K66" s="25"/>
    </row>
    <row r="67" spans="1:11" ht="28.5" customHeight="1">
      <c r="A67" s="29">
        <v>56</v>
      </c>
      <c r="B67" s="32" t="s">
        <v>80</v>
      </c>
      <c r="C67" s="133">
        <v>805</v>
      </c>
      <c r="D67" s="134" t="s">
        <v>276</v>
      </c>
      <c r="E67" s="135">
        <v>8110051180</v>
      </c>
      <c r="F67" s="134" t="s">
        <v>81</v>
      </c>
      <c r="G67" s="131">
        <f>G68</f>
        <v>32188.1</v>
      </c>
      <c r="H67" s="131">
        <f>H68</f>
        <v>33420.1</v>
      </c>
      <c r="I67" s="131">
        <f>I68</f>
        <v>0</v>
      </c>
      <c r="K67" s="25"/>
    </row>
    <row r="68" spans="1:11" ht="38.25" customHeight="1">
      <c r="A68" s="29">
        <v>57</v>
      </c>
      <c r="B68" s="32" t="s">
        <v>82</v>
      </c>
      <c r="C68" s="133">
        <v>805</v>
      </c>
      <c r="D68" s="134" t="s">
        <v>276</v>
      </c>
      <c r="E68" s="135">
        <v>8110051180</v>
      </c>
      <c r="F68" s="134" t="s">
        <v>83</v>
      </c>
      <c r="G68" s="131">
        <v>32188.1</v>
      </c>
      <c r="H68" s="131">
        <v>33420.1</v>
      </c>
      <c r="I68" s="131">
        <v>0</v>
      </c>
      <c r="K68" s="25"/>
    </row>
    <row r="69" spans="1:11" ht="28.5" customHeight="1">
      <c r="A69" s="29">
        <v>58</v>
      </c>
      <c r="B69" s="28" t="s">
        <v>277</v>
      </c>
      <c r="C69" s="133">
        <v>805</v>
      </c>
      <c r="D69" s="134" t="s">
        <v>2</v>
      </c>
      <c r="E69" s="135"/>
      <c r="F69" s="134"/>
      <c r="G69" s="131">
        <f>G70</f>
        <v>163341.2</v>
      </c>
      <c r="H69" s="131">
        <f>H70</f>
        <v>194928.2</v>
      </c>
      <c r="I69" s="131">
        <f>I70</f>
        <v>194928.2</v>
      </c>
      <c r="K69" s="25"/>
    </row>
    <row r="70" spans="1:11" ht="44.25" customHeight="1">
      <c r="A70" s="29">
        <v>59</v>
      </c>
      <c r="B70" s="28" t="s">
        <v>1</v>
      </c>
      <c r="C70" s="133">
        <v>805</v>
      </c>
      <c r="D70" s="134" t="s">
        <v>2</v>
      </c>
      <c r="E70" s="135"/>
      <c r="F70" s="134"/>
      <c r="G70" s="131">
        <f>G71+G79</f>
        <v>163341.2</v>
      </c>
      <c r="H70" s="131">
        <f>H71+H79</f>
        <v>194928.2</v>
      </c>
      <c r="I70" s="131">
        <f>I71+I79</f>
        <v>194928.2</v>
      </c>
      <c r="K70" s="25"/>
    </row>
    <row r="71" spans="1:11" ht="66.75" customHeight="1">
      <c r="A71" s="29">
        <v>60</v>
      </c>
      <c r="B71" s="28" t="s">
        <v>197</v>
      </c>
      <c r="C71" s="133">
        <v>805</v>
      </c>
      <c r="D71" s="134" t="s">
        <v>397</v>
      </c>
      <c r="E71" s="135">
        <v>100000000</v>
      </c>
      <c r="F71" s="134"/>
      <c r="G71" s="131">
        <f>G72</f>
        <v>79083</v>
      </c>
      <c r="H71" s="131">
        <f>H72</f>
        <v>110670</v>
      </c>
      <c r="I71" s="131">
        <f>I72</f>
        <v>110670</v>
      </c>
      <c r="K71" s="25"/>
    </row>
    <row r="72" spans="1:11" ht="28.5" customHeight="1">
      <c r="A72" s="29">
        <v>61</v>
      </c>
      <c r="B72" s="28" t="s">
        <v>71</v>
      </c>
      <c r="C72" s="133">
        <v>805</v>
      </c>
      <c r="D72" s="134" t="s">
        <v>397</v>
      </c>
      <c r="E72" s="135">
        <v>130000000</v>
      </c>
      <c r="F72" s="134"/>
      <c r="G72" s="131">
        <f>G73+G76</f>
        <v>79083</v>
      </c>
      <c r="H72" s="131">
        <f>H73+H76</f>
        <v>110670</v>
      </c>
      <c r="I72" s="131">
        <f>I73+I76</f>
        <v>110670</v>
      </c>
      <c r="K72" s="25"/>
    </row>
    <row r="73" spans="1:11" ht="116.25" customHeight="1">
      <c r="A73" s="29">
        <v>62</v>
      </c>
      <c r="B73" s="28" t="s">
        <v>191</v>
      </c>
      <c r="C73" s="133">
        <v>805</v>
      </c>
      <c r="D73" s="134" t="s">
        <v>397</v>
      </c>
      <c r="E73" s="135">
        <v>130074120</v>
      </c>
      <c r="F73" s="134"/>
      <c r="G73" s="131">
        <v>75317</v>
      </c>
      <c r="H73" s="131">
        <f>H74</f>
        <v>105400</v>
      </c>
      <c r="I73" s="131">
        <f>I74</f>
        <v>105400</v>
      </c>
      <c r="K73" s="25"/>
    </row>
    <row r="74" spans="1:11" ht="28.5" customHeight="1">
      <c r="A74" s="29">
        <v>63</v>
      </c>
      <c r="B74" s="35" t="s">
        <v>80</v>
      </c>
      <c r="C74" s="133">
        <v>805</v>
      </c>
      <c r="D74" s="134" t="s">
        <v>397</v>
      </c>
      <c r="E74" s="135">
        <v>130074120</v>
      </c>
      <c r="F74" s="134" t="s">
        <v>81</v>
      </c>
      <c r="G74" s="131">
        <v>75317</v>
      </c>
      <c r="H74" s="131">
        <f>H75</f>
        <v>105400</v>
      </c>
      <c r="I74" s="131">
        <f>I75</f>
        <v>105400</v>
      </c>
      <c r="K74" s="25"/>
    </row>
    <row r="75" spans="1:11" ht="42" customHeight="1">
      <c r="A75" s="29">
        <v>64</v>
      </c>
      <c r="B75" s="35" t="s">
        <v>82</v>
      </c>
      <c r="C75" s="133">
        <v>805</v>
      </c>
      <c r="D75" s="134" t="s">
        <v>397</v>
      </c>
      <c r="E75" s="135">
        <v>130074120</v>
      </c>
      <c r="F75" s="134" t="s">
        <v>83</v>
      </c>
      <c r="G75" s="131">
        <v>75317</v>
      </c>
      <c r="H75" s="131">
        <v>105400</v>
      </c>
      <c r="I75" s="131">
        <v>105400</v>
      </c>
      <c r="K75" s="25"/>
    </row>
    <row r="76" spans="1:11" ht="121.5" customHeight="1">
      <c r="A76" s="29">
        <v>65</v>
      </c>
      <c r="B76" s="28" t="s">
        <v>400</v>
      </c>
      <c r="C76" s="133">
        <v>805</v>
      </c>
      <c r="D76" s="134" t="s">
        <v>397</v>
      </c>
      <c r="E76" s="135" t="s">
        <v>401</v>
      </c>
      <c r="F76" s="134"/>
      <c r="G76" s="131">
        <v>3766</v>
      </c>
      <c r="H76" s="131">
        <f>H77</f>
        <v>5270</v>
      </c>
      <c r="I76" s="131">
        <f>I77</f>
        <v>5270</v>
      </c>
      <c r="K76" s="25"/>
    </row>
    <row r="77" spans="1:11" ht="28.5" customHeight="1">
      <c r="A77" s="29">
        <v>66</v>
      </c>
      <c r="B77" s="35" t="s">
        <v>80</v>
      </c>
      <c r="C77" s="133">
        <v>805</v>
      </c>
      <c r="D77" s="134" t="s">
        <v>397</v>
      </c>
      <c r="E77" s="135" t="str">
        <f>E76</f>
        <v>01300S4120</v>
      </c>
      <c r="F77" s="134" t="s">
        <v>81</v>
      </c>
      <c r="G77" s="131">
        <v>3766</v>
      </c>
      <c r="H77" s="131">
        <f>H78</f>
        <v>5270</v>
      </c>
      <c r="I77" s="131">
        <f>I78</f>
        <v>5270</v>
      </c>
      <c r="K77" s="25"/>
    </row>
    <row r="78" spans="1:11" ht="42" customHeight="1">
      <c r="A78" s="29">
        <v>67</v>
      </c>
      <c r="B78" s="35" t="s">
        <v>82</v>
      </c>
      <c r="C78" s="133">
        <v>805</v>
      </c>
      <c r="D78" s="134" t="s">
        <v>397</v>
      </c>
      <c r="E78" s="135" t="str">
        <f>E77</f>
        <v>01300S4120</v>
      </c>
      <c r="F78" s="134" t="s">
        <v>83</v>
      </c>
      <c r="G78" s="131">
        <v>3766</v>
      </c>
      <c r="H78" s="131">
        <v>5270</v>
      </c>
      <c r="I78" s="131">
        <v>5270</v>
      </c>
      <c r="K78" s="25"/>
    </row>
    <row r="79" spans="1:11" ht="41.25" customHeight="1">
      <c r="A79" s="29">
        <v>68</v>
      </c>
      <c r="B79" s="28" t="s">
        <v>1</v>
      </c>
      <c r="C79" s="133">
        <v>805</v>
      </c>
      <c r="D79" s="134" t="s">
        <v>3</v>
      </c>
      <c r="E79" s="135"/>
      <c r="F79" s="134"/>
      <c r="G79" s="131">
        <f aca="true" t="shared" si="10" ref="G79:I83">G80</f>
        <v>84258.2</v>
      </c>
      <c r="H79" s="131">
        <f t="shared" si="10"/>
        <v>84258.2</v>
      </c>
      <c r="I79" s="131">
        <f t="shared" si="10"/>
        <v>84258.2</v>
      </c>
      <c r="K79" s="25"/>
    </row>
    <row r="80" spans="1:11" ht="60.75" customHeight="1">
      <c r="A80" s="29">
        <v>69</v>
      </c>
      <c r="B80" s="28" t="s">
        <v>197</v>
      </c>
      <c r="C80" s="133">
        <v>805</v>
      </c>
      <c r="D80" s="134" t="s">
        <v>3</v>
      </c>
      <c r="E80" s="135">
        <v>100000000</v>
      </c>
      <c r="F80" s="134"/>
      <c r="G80" s="131">
        <f>G81</f>
        <v>84258.2</v>
      </c>
      <c r="H80" s="131">
        <f>H81</f>
        <v>84258.2</v>
      </c>
      <c r="I80" s="131">
        <f>I81</f>
        <v>84258.2</v>
      </c>
      <c r="K80" s="25"/>
    </row>
    <row r="81" spans="1:11" ht="40.5" customHeight="1">
      <c r="A81" s="29">
        <v>70</v>
      </c>
      <c r="B81" s="28" t="s">
        <v>71</v>
      </c>
      <c r="C81" s="133">
        <v>805</v>
      </c>
      <c r="D81" s="134" t="s">
        <v>3</v>
      </c>
      <c r="E81" s="135">
        <v>130000000</v>
      </c>
      <c r="F81" s="134"/>
      <c r="G81" s="131">
        <f t="shared" si="10"/>
        <v>84258.2</v>
      </c>
      <c r="H81" s="131">
        <f t="shared" si="10"/>
        <v>84258.2</v>
      </c>
      <c r="I81" s="131">
        <f t="shared" si="10"/>
        <v>84258.2</v>
      </c>
      <c r="K81" s="25"/>
    </row>
    <row r="82" spans="1:11" ht="113.25" customHeight="1">
      <c r="A82" s="29">
        <v>71</v>
      </c>
      <c r="B82" s="28" t="s">
        <v>191</v>
      </c>
      <c r="C82" s="133">
        <v>805</v>
      </c>
      <c r="D82" s="134" t="s">
        <v>3</v>
      </c>
      <c r="E82" s="135">
        <v>130082020</v>
      </c>
      <c r="F82" s="134"/>
      <c r="G82" s="131">
        <f t="shared" si="10"/>
        <v>84258.2</v>
      </c>
      <c r="H82" s="131">
        <f t="shared" si="10"/>
        <v>84258.2</v>
      </c>
      <c r="I82" s="131">
        <f t="shared" si="10"/>
        <v>84258.2</v>
      </c>
      <c r="K82" s="25"/>
    </row>
    <row r="83" spans="1:11" ht="25.5" customHeight="1">
      <c r="A83" s="29">
        <v>72</v>
      </c>
      <c r="B83" s="35" t="s">
        <v>80</v>
      </c>
      <c r="C83" s="133">
        <v>805</v>
      </c>
      <c r="D83" s="134" t="s">
        <v>3</v>
      </c>
      <c r="E83" s="135">
        <v>130082020</v>
      </c>
      <c r="F83" s="134" t="s">
        <v>81</v>
      </c>
      <c r="G83" s="131">
        <f t="shared" si="10"/>
        <v>84258.2</v>
      </c>
      <c r="H83" s="131">
        <f t="shared" si="10"/>
        <v>84258.2</v>
      </c>
      <c r="I83" s="131">
        <f t="shared" si="10"/>
        <v>84258.2</v>
      </c>
      <c r="K83" s="25"/>
    </row>
    <row r="84" spans="1:11" ht="42" customHeight="1">
      <c r="A84" s="29">
        <v>73</v>
      </c>
      <c r="B84" s="35" t="s">
        <v>82</v>
      </c>
      <c r="C84" s="133">
        <v>805</v>
      </c>
      <c r="D84" s="134" t="s">
        <v>3</v>
      </c>
      <c r="E84" s="135">
        <v>130082020</v>
      </c>
      <c r="F84" s="134" t="s">
        <v>83</v>
      </c>
      <c r="G84" s="131">
        <v>84258.2</v>
      </c>
      <c r="H84" s="131">
        <v>84258.2</v>
      </c>
      <c r="I84" s="131">
        <v>84258.2</v>
      </c>
      <c r="K84" s="25"/>
    </row>
    <row r="85" spans="1:11" ht="17.25" customHeight="1">
      <c r="A85" s="29">
        <v>74</v>
      </c>
      <c r="B85" s="35" t="s">
        <v>87</v>
      </c>
      <c r="C85" s="133">
        <v>805</v>
      </c>
      <c r="D85" s="134" t="s">
        <v>89</v>
      </c>
      <c r="E85" s="135"/>
      <c r="F85" s="134"/>
      <c r="G85" s="131">
        <f aca="true" t="shared" si="11" ref="G85:I87">G86</f>
        <v>337700</v>
      </c>
      <c r="H85" s="131">
        <f t="shared" si="11"/>
        <v>464845</v>
      </c>
      <c r="I85" s="131">
        <f t="shared" si="11"/>
        <v>464845.7</v>
      </c>
      <c r="K85" s="25"/>
    </row>
    <row r="86" spans="1:11" ht="18.75" customHeight="1">
      <c r="A86" s="29">
        <v>75</v>
      </c>
      <c r="B86" s="35" t="s">
        <v>72</v>
      </c>
      <c r="C86" s="133">
        <v>805</v>
      </c>
      <c r="D86" s="134" t="s">
        <v>90</v>
      </c>
      <c r="E86" s="135"/>
      <c r="F86" s="134"/>
      <c r="G86" s="131">
        <f t="shared" si="11"/>
        <v>337700</v>
      </c>
      <c r="H86" s="131">
        <f t="shared" si="11"/>
        <v>464845</v>
      </c>
      <c r="I86" s="131">
        <f t="shared" si="11"/>
        <v>464845.7</v>
      </c>
      <c r="K86" s="25"/>
    </row>
    <row r="87" spans="1:11" ht="56.25" customHeight="1">
      <c r="A87" s="29">
        <v>76</v>
      </c>
      <c r="B87" s="35" t="s">
        <v>197</v>
      </c>
      <c r="C87" s="133">
        <v>805</v>
      </c>
      <c r="D87" s="134" t="s">
        <v>90</v>
      </c>
      <c r="E87" s="135">
        <v>100000000</v>
      </c>
      <c r="F87" s="134"/>
      <c r="G87" s="131">
        <f t="shared" si="11"/>
        <v>337700</v>
      </c>
      <c r="H87" s="131">
        <f t="shared" si="11"/>
        <v>464845</v>
      </c>
      <c r="I87" s="131">
        <f t="shared" si="11"/>
        <v>464845.7</v>
      </c>
      <c r="K87" s="25"/>
    </row>
    <row r="88" spans="1:11" ht="40.5" customHeight="1">
      <c r="A88" s="29">
        <v>77</v>
      </c>
      <c r="B88" s="35" t="s">
        <v>415</v>
      </c>
      <c r="C88" s="133">
        <v>805</v>
      </c>
      <c r="D88" s="134" t="s">
        <v>90</v>
      </c>
      <c r="E88" s="135">
        <v>120000000</v>
      </c>
      <c r="F88" s="134"/>
      <c r="G88" s="131">
        <f>G95+G98+G89+G92</f>
        <v>337700</v>
      </c>
      <c r="H88" s="131">
        <f>H95+H98+H89+H92</f>
        <v>464845</v>
      </c>
      <c r="I88" s="131">
        <f>I95+I98+I89+I92</f>
        <v>464845.7</v>
      </c>
      <c r="K88" s="25"/>
    </row>
    <row r="89" spans="1:11" ht="150" customHeight="1">
      <c r="A89" s="29">
        <v>78</v>
      </c>
      <c r="B89" s="150" t="s">
        <v>416</v>
      </c>
      <c r="C89" s="133">
        <v>805</v>
      </c>
      <c r="D89" s="134" t="s">
        <v>90</v>
      </c>
      <c r="E89" s="135">
        <v>120075080</v>
      </c>
      <c r="F89" s="134" t="s">
        <v>316</v>
      </c>
      <c r="G89" s="131">
        <f aca="true" t="shared" si="12" ref="G89:I90">G90</f>
        <v>0</v>
      </c>
      <c r="H89" s="131">
        <f t="shared" si="12"/>
        <v>0</v>
      </c>
      <c r="I89" s="131">
        <f t="shared" si="12"/>
        <v>0</v>
      </c>
      <c r="K89" s="25"/>
    </row>
    <row r="90" spans="1:11" ht="40.5" customHeight="1">
      <c r="A90" s="29">
        <v>79</v>
      </c>
      <c r="B90" s="151" t="s">
        <v>317</v>
      </c>
      <c r="C90" s="133">
        <v>805</v>
      </c>
      <c r="D90" s="134" t="s">
        <v>90</v>
      </c>
      <c r="E90" s="135">
        <v>120075080</v>
      </c>
      <c r="F90" s="134" t="s">
        <v>81</v>
      </c>
      <c r="G90" s="131">
        <f t="shared" si="12"/>
        <v>0</v>
      </c>
      <c r="H90" s="131">
        <f t="shared" si="12"/>
        <v>0</v>
      </c>
      <c r="I90" s="131">
        <f t="shared" si="12"/>
        <v>0</v>
      </c>
      <c r="K90" s="25"/>
    </row>
    <row r="91" spans="1:11" ht="40.5" customHeight="1">
      <c r="A91" s="29">
        <v>80</v>
      </c>
      <c r="B91" s="149" t="s">
        <v>82</v>
      </c>
      <c r="C91" s="133">
        <v>805</v>
      </c>
      <c r="D91" s="134" t="s">
        <v>90</v>
      </c>
      <c r="E91" s="135">
        <v>120075080</v>
      </c>
      <c r="F91" s="134" t="s">
        <v>83</v>
      </c>
      <c r="G91" s="131">
        <v>0</v>
      </c>
      <c r="H91" s="131">
        <v>0</v>
      </c>
      <c r="I91" s="131">
        <v>0</v>
      </c>
      <c r="K91" s="25"/>
    </row>
    <row r="92" spans="1:11" ht="163.5" customHeight="1">
      <c r="A92" s="29">
        <v>81</v>
      </c>
      <c r="B92" s="150" t="s">
        <v>318</v>
      </c>
      <c r="C92" s="133">
        <v>805</v>
      </c>
      <c r="D92" s="134" t="s">
        <v>90</v>
      </c>
      <c r="E92" s="135" t="s">
        <v>319</v>
      </c>
      <c r="F92" s="134" t="s">
        <v>316</v>
      </c>
      <c r="G92" s="131">
        <v>0</v>
      </c>
      <c r="H92" s="131">
        <v>0</v>
      </c>
      <c r="I92" s="131">
        <f aca="true" t="shared" si="13" ref="G92:I93">I93</f>
        <v>0</v>
      </c>
      <c r="K92" s="25"/>
    </row>
    <row r="93" spans="1:11" ht="36" customHeight="1">
      <c r="A93" s="29">
        <v>82</v>
      </c>
      <c r="B93" s="151" t="s">
        <v>317</v>
      </c>
      <c r="C93" s="133">
        <v>805</v>
      </c>
      <c r="D93" s="134" t="s">
        <v>90</v>
      </c>
      <c r="E93" s="135" t="s">
        <v>319</v>
      </c>
      <c r="F93" s="134" t="s">
        <v>81</v>
      </c>
      <c r="G93" s="131">
        <f t="shared" si="13"/>
        <v>0</v>
      </c>
      <c r="H93" s="131">
        <f t="shared" si="13"/>
        <v>0</v>
      </c>
      <c r="I93" s="131">
        <f t="shared" si="13"/>
        <v>0</v>
      </c>
      <c r="K93" s="25"/>
    </row>
    <row r="94" spans="1:11" ht="36.75" customHeight="1">
      <c r="A94" s="29">
        <v>83</v>
      </c>
      <c r="B94" s="149" t="s">
        <v>82</v>
      </c>
      <c r="C94" s="133">
        <v>805</v>
      </c>
      <c r="D94" s="134" t="s">
        <v>90</v>
      </c>
      <c r="E94" s="135" t="s">
        <v>319</v>
      </c>
      <c r="F94" s="134" t="s">
        <v>83</v>
      </c>
      <c r="G94" s="131">
        <v>0</v>
      </c>
      <c r="H94" s="131">
        <v>0</v>
      </c>
      <c r="I94" s="131">
        <v>0</v>
      </c>
      <c r="K94" s="25"/>
    </row>
    <row r="95" spans="1:11" ht="129.75" customHeight="1">
      <c r="A95" s="29">
        <v>84</v>
      </c>
      <c r="B95" s="35" t="s">
        <v>430</v>
      </c>
      <c r="C95" s="133">
        <v>805</v>
      </c>
      <c r="D95" s="134" t="s">
        <v>90</v>
      </c>
      <c r="E95" s="135">
        <v>120081090</v>
      </c>
      <c r="F95" s="134"/>
      <c r="G95" s="131">
        <f aca="true" t="shared" si="14" ref="G95:I99">G96</f>
        <v>151700</v>
      </c>
      <c r="H95" s="131">
        <f t="shared" si="14"/>
        <v>157100</v>
      </c>
      <c r="I95" s="131">
        <f t="shared" si="14"/>
        <v>163600</v>
      </c>
      <c r="K95" s="25"/>
    </row>
    <row r="96" spans="1:11" ht="30.75" customHeight="1">
      <c r="A96" s="29">
        <v>85</v>
      </c>
      <c r="B96" s="35" t="s">
        <v>80</v>
      </c>
      <c r="C96" s="133">
        <v>805</v>
      </c>
      <c r="D96" s="134" t="s">
        <v>90</v>
      </c>
      <c r="E96" s="135">
        <v>120081090</v>
      </c>
      <c r="F96" s="134" t="s">
        <v>81</v>
      </c>
      <c r="G96" s="131">
        <f t="shared" si="14"/>
        <v>151700</v>
      </c>
      <c r="H96" s="131">
        <f t="shared" si="14"/>
        <v>157100</v>
      </c>
      <c r="I96" s="131">
        <f t="shared" si="14"/>
        <v>163600</v>
      </c>
      <c r="K96" s="25"/>
    </row>
    <row r="97" spans="1:11" ht="39" customHeight="1">
      <c r="A97" s="29">
        <v>86</v>
      </c>
      <c r="B97" s="35" t="s">
        <v>82</v>
      </c>
      <c r="C97" s="133">
        <v>805</v>
      </c>
      <c r="D97" s="134" t="s">
        <v>90</v>
      </c>
      <c r="E97" s="135">
        <v>120081090</v>
      </c>
      <c r="F97" s="134" t="s">
        <v>83</v>
      </c>
      <c r="G97" s="131">
        <v>151700</v>
      </c>
      <c r="H97" s="131">
        <v>157100</v>
      </c>
      <c r="I97" s="131">
        <v>163600</v>
      </c>
      <c r="K97" s="25"/>
    </row>
    <row r="98" spans="1:11" ht="129.75" customHeight="1">
      <c r="A98" s="29">
        <v>87</v>
      </c>
      <c r="B98" s="158" t="s">
        <v>431</v>
      </c>
      <c r="C98" s="133">
        <v>805</v>
      </c>
      <c r="D98" s="134" t="s">
        <v>90</v>
      </c>
      <c r="E98" s="135">
        <v>120082120</v>
      </c>
      <c r="F98" s="134"/>
      <c r="G98" s="131">
        <f t="shared" si="14"/>
        <v>186000</v>
      </c>
      <c r="H98" s="131">
        <f t="shared" si="14"/>
        <v>307745</v>
      </c>
      <c r="I98" s="131">
        <f t="shared" si="14"/>
        <v>301245.7</v>
      </c>
      <c r="K98" s="25"/>
    </row>
    <row r="99" spans="1:11" ht="30.75" customHeight="1">
      <c r="A99" s="29">
        <v>88</v>
      </c>
      <c r="B99" s="35" t="s">
        <v>80</v>
      </c>
      <c r="C99" s="133">
        <v>805</v>
      </c>
      <c r="D99" s="134" t="s">
        <v>90</v>
      </c>
      <c r="E99" s="135">
        <f>E98</f>
        <v>120082120</v>
      </c>
      <c r="F99" s="134" t="s">
        <v>81</v>
      </c>
      <c r="G99" s="131">
        <f t="shared" si="14"/>
        <v>186000</v>
      </c>
      <c r="H99" s="131">
        <f t="shared" si="14"/>
        <v>307745</v>
      </c>
      <c r="I99" s="131">
        <f t="shared" si="14"/>
        <v>301245.7</v>
      </c>
      <c r="K99" s="25"/>
    </row>
    <row r="100" spans="1:11" ht="39" customHeight="1">
      <c r="A100" s="29">
        <v>89</v>
      </c>
      <c r="B100" s="35" t="s">
        <v>82</v>
      </c>
      <c r="C100" s="133">
        <v>805</v>
      </c>
      <c r="D100" s="134" t="s">
        <v>90</v>
      </c>
      <c r="E100" s="135">
        <f>E99</f>
        <v>120082120</v>
      </c>
      <c r="F100" s="134" t="s">
        <v>83</v>
      </c>
      <c r="G100" s="131">
        <v>186000</v>
      </c>
      <c r="H100" s="131">
        <v>307745</v>
      </c>
      <c r="I100" s="131">
        <v>301245.7</v>
      </c>
      <c r="K100" s="25"/>
    </row>
    <row r="101" spans="1:10" ht="17.25" customHeight="1">
      <c r="A101" s="29">
        <v>90</v>
      </c>
      <c r="B101" s="28" t="s">
        <v>4</v>
      </c>
      <c r="C101" s="133">
        <v>805</v>
      </c>
      <c r="D101" s="134" t="s">
        <v>11</v>
      </c>
      <c r="E101" s="135"/>
      <c r="F101" s="133"/>
      <c r="G101" s="131">
        <f aca="true" t="shared" si="15" ref="G101:I103">G102</f>
        <v>839020</v>
      </c>
      <c r="H101" s="131">
        <f t="shared" si="15"/>
        <v>798020</v>
      </c>
      <c r="I101" s="131">
        <f t="shared" si="15"/>
        <v>697134</v>
      </c>
      <c r="J101" s="20"/>
    </row>
    <row r="102" spans="1:9" ht="17.25" customHeight="1">
      <c r="A102" s="29">
        <v>91</v>
      </c>
      <c r="B102" s="28" t="s">
        <v>5</v>
      </c>
      <c r="C102" s="133">
        <v>805</v>
      </c>
      <c r="D102" s="134" t="s">
        <v>12</v>
      </c>
      <c r="E102" s="135"/>
      <c r="F102" s="133"/>
      <c r="G102" s="131">
        <f t="shared" si="15"/>
        <v>839020</v>
      </c>
      <c r="H102" s="131">
        <f t="shared" si="15"/>
        <v>798020</v>
      </c>
      <c r="I102" s="131">
        <f t="shared" si="15"/>
        <v>697134</v>
      </c>
    </row>
    <row r="103" spans="1:9" ht="54.75" customHeight="1">
      <c r="A103" s="29">
        <v>92</v>
      </c>
      <c r="B103" s="28" t="s">
        <v>197</v>
      </c>
      <c r="C103" s="133">
        <v>805</v>
      </c>
      <c r="D103" s="134" t="s">
        <v>12</v>
      </c>
      <c r="E103" s="135">
        <v>100000000</v>
      </c>
      <c r="F103" s="133"/>
      <c r="G103" s="131">
        <f t="shared" si="15"/>
        <v>839020</v>
      </c>
      <c r="H103" s="131">
        <f t="shared" si="15"/>
        <v>798020</v>
      </c>
      <c r="I103" s="131">
        <f t="shared" si="15"/>
        <v>697134</v>
      </c>
    </row>
    <row r="104" spans="1:9" ht="30" customHeight="1">
      <c r="A104" s="29">
        <v>93</v>
      </c>
      <c r="B104" s="28" t="s">
        <v>198</v>
      </c>
      <c r="C104" s="133">
        <v>805</v>
      </c>
      <c r="D104" s="134" t="s">
        <v>12</v>
      </c>
      <c r="E104" s="135">
        <v>110000000</v>
      </c>
      <c r="F104" s="133"/>
      <c r="G104" s="131">
        <f>G105+G108+G111</f>
        <v>839020</v>
      </c>
      <c r="H104" s="131">
        <f>H105+H108+H111</f>
        <v>798020</v>
      </c>
      <c r="I104" s="131">
        <f>I105+I108+I111</f>
        <v>697134</v>
      </c>
    </row>
    <row r="105" spans="1:9" ht="97.5" customHeight="1">
      <c r="A105" s="29">
        <v>94</v>
      </c>
      <c r="B105" s="28" t="s">
        <v>196</v>
      </c>
      <c r="C105" s="133">
        <v>805</v>
      </c>
      <c r="D105" s="134" t="s">
        <v>12</v>
      </c>
      <c r="E105" s="135">
        <v>110081010</v>
      </c>
      <c r="F105" s="133"/>
      <c r="G105" s="131">
        <f aca="true" t="shared" si="16" ref="G105:I106">G106</f>
        <v>585020</v>
      </c>
      <c r="H105" s="131">
        <f t="shared" si="16"/>
        <v>685020</v>
      </c>
      <c r="I105" s="131">
        <f t="shared" si="16"/>
        <v>685020</v>
      </c>
    </row>
    <row r="106" spans="1:9" ht="34.5" customHeight="1">
      <c r="A106" s="29">
        <v>95</v>
      </c>
      <c r="B106" s="35" t="s">
        <v>80</v>
      </c>
      <c r="C106" s="133">
        <v>805</v>
      </c>
      <c r="D106" s="134" t="s">
        <v>12</v>
      </c>
      <c r="E106" s="135">
        <v>110081010</v>
      </c>
      <c r="F106" s="133">
        <v>200</v>
      </c>
      <c r="G106" s="131">
        <f t="shared" si="16"/>
        <v>585020</v>
      </c>
      <c r="H106" s="131">
        <f t="shared" si="16"/>
        <v>685020</v>
      </c>
      <c r="I106" s="131">
        <f t="shared" si="16"/>
        <v>685020</v>
      </c>
    </row>
    <row r="107" spans="1:11" ht="40.5" customHeight="1">
      <c r="A107" s="29">
        <v>96</v>
      </c>
      <c r="B107" s="35" t="s">
        <v>82</v>
      </c>
      <c r="C107" s="133">
        <v>805</v>
      </c>
      <c r="D107" s="134" t="s">
        <v>12</v>
      </c>
      <c r="E107" s="135">
        <v>110081010</v>
      </c>
      <c r="F107" s="133">
        <v>240</v>
      </c>
      <c r="G107" s="131">
        <v>585020</v>
      </c>
      <c r="H107" s="131">
        <v>685020</v>
      </c>
      <c r="I107" s="131">
        <v>685020</v>
      </c>
      <c r="K107" s="24"/>
    </row>
    <row r="108" spans="1:11" ht="102.75" customHeight="1">
      <c r="A108" s="29">
        <v>97</v>
      </c>
      <c r="B108" s="28" t="s">
        <v>199</v>
      </c>
      <c r="C108" s="133">
        <v>805</v>
      </c>
      <c r="D108" s="134" t="s">
        <v>12</v>
      </c>
      <c r="E108" s="135">
        <v>110081040</v>
      </c>
      <c r="F108" s="133"/>
      <c r="G108" s="131">
        <f aca="true" t="shared" si="17" ref="G108:I109">G109</f>
        <v>63000</v>
      </c>
      <c r="H108" s="131">
        <f t="shared" si="17"/>
        <v>50000</v>
      </c>
      <c r="I108" s="131">
        <f t="shared" si="17"/>
        <v>0</v>
      </c>
      <c r="K108" s="25"/>
    </row>
    <row r="109" spans="1:11" ht="27.75" customHeight="1">
      <c r="A109" s="29">
        <v>98</v>
      </c>
      <c r="B109" s="35" t="s">
        <v>80</v>
      </c>
      <c r="C109" s="133">
        <v>805</v>
      </c>
      <c r="D109" s="134" t="s">
        <v>12</v>
      </c>
      <c r="E109" s="135">
        <v>110081040</v>
      </c>
      <c r="F109" s="133">
        <v>200</v>
      </c>
      <c r="G109" s="131">
        <f t="shared" si="17"/>
        <v>63000</v>
      </c>
      <c r="H109" s="131">
        <f t="shared" si="17"/>
        <v>50000</v>
      </c>
      <c r="I109" s="131">
        <f t="shared" si="17"/>
        <v>0</v>
      </c>
      <c r="K109" s="25"/>
    </row>
    <row r="110" spans="1:11" ht="42.75" customHeight="1">
      <c r="A110" s="29">
        <v>99</v>
      </c>
      <c r="B110" s="35" t="s">
        <v>82</v>
      </c>
      <c r="C110" s="133">
        <v>805</v>
      </c>
      <c r="D110" s="134" t="s">
        <v>12</v>
      </c>
      <c r="E110" s="135">
        <v>110081040</v>
      </c>
      <c r="F110" s="133">
        <v>240</v>
      </c>
      <c r="G110" s="131">
        <v>63000</v>
      </c>
      <c r="H110" s="131">
        <v>50000</v>
      </c>
      <c r="I110" s="131">
        <v>0</v>
      </c>
      <c r="K110" s="25"/>
    </row>
    <row r="111" spans="1:11" ht="105.75" customHeight="1">
      <c r="A111" s="29">
        <v>100</v>
      </c>
      <c r="B111" s="28" t="s">
        <v>200</v>
      </c>
      <c r="C111" s="133">
        <v>805</v>
      </c>
      <c r="D111" s="134" t="s">
        <v>12</v>
      </c>
      <c r="E111" s="135">
        <v>110081050</v>
      </c>
      <c r="F111" s="133"/>
      <c r="G111" s="131">
        <f aca="true" t="shared" si="18" ref="G111:I112">G112</f>
        <v>191000</v>
      </c>
      <c r="H111" s="131">
        <f t="shared" si="18"/>
        <v>63000</v>
      </c>
      <c r="I111" s="131">
        <f t="shared" si="18"/>
        <v>12114</v>
      </c>
      <c r="K111" s="25"/>
    </row>
    <row r="112" spans="1:11" ht="27.75" customHeight="1">
      <c r="A112" s="29">
        <v>101</v>
      </c>
      <c r="B112" s="35" t="s">
        <v>80</v>
      </c>
      <c r="C112" s="133">
        <v>805</v>
      </c>
      <c r="D112" s="134" t="s">
        <v>12</v>
      </c>
      <c r="E112" s="135">
        <v>110081050</v>
      </c>
      <c r="F112" s="133">
        <v>200</v>
      </c>
      <c r="G112" s="131">
        <f t="shared" si="18"/>
        <v>191000</v>
      </c>
      <c r="H112" s="131">
        <f t="shared" si="18"/>
        <v>63000</v>
      </c>
      <c r="I112" s="131">
        <f t="shared" si="18"/>
        <v>12114</v>
      </c>
      <c r="K112" s="25"/>
    </row>
    <row r="113" spans="1:11" ht="41.25" customHeight="1">
      <c r="A113" s="29">
        <v>102</v>
      </c>
      <c r="B113" s="35" t="s">
        <v>82</v>
      </c>
      <c r="C113" s="133">
        <v>805</v>
      </c>
      <c r="D113" s="134" t="s">
        <v>12</v>
      </c>
      <c r="E113" s="135">
        <v>110081050</v>
      </c>
      <c r="F113" s="133">
        <v>240</v>
      </c>
      <c r="G113" s="131">
        <v>191000</v>
      </c>
      <c r="H113" s="131">
        <v>63000</v>
      </c>
      <c r="I113" s="131">
        <v>12114</v>
      </c>
      <c r="K113" s="25"/>
    </row>
    <row r="114" spans="1:10" ht="14.25" customHeight="1">
      <c r="A114" s="29">
        <v>103</v>
      </c>
      <c r="B114" s="35" t="s">
        <v>25</v>
      </c>
      <c r="C114" s="133">
        <v>805</v>
      </c>
      <c r="D114" s="134" t="s">
        <v>13</v>
      </c>
      <c r="E114" s="135"/>
      <c r="F114" s="133"/>
      <c r="G114" s="131">
        <f aca="true" t="shared" si="19" ref="G114:I115">G115</f>
        <v>1718150</v>
      </c>
      <c r="H114" s="131">
        <f t="shared" si="19"/>
        <v>1718150</v>
      </c>
      <c r="I114" s="131">
        <f t="shared" si="19"/>
        <v>1718150</v>
      </c>
      <c r="J114" s="156"/>
    </row>
    <row r="115" spans="1:9" ht="15.75" customHeight="1">
      <c r="A115" s="29">
        <v>104</v>
      </c>
      <c r="B115" s="35" t="s">
        <v>6</v>
      </c>
      <c r="C115" s="133">
        <v>805</v>
      </c>
      <c r="D115" s="134" t="s">
        <v>14</v>
      </c>
      <c r="E115" s="135"/>
      <c r="F115" s="134"/>
      <c r="G115" s="131">
        <f t="shared" si="19"/>
        <v>1718150</v>
      </c>
      <c r="H115" s="131">
        <f t="shared" si="19"/>
        <v>1718150</v>
      </c>
      <c r="I115" s="131">
        <f t="shared" si="19"/>
        <v>1718150</v>
      </c>
    </row>
    <row r="116" spans="1:9" ht="30" customHeight="1">
      <c r="A116" s="29">
        <v>105</v>
      </c>
      <c r="B116" s="35" t="s">
        <v>130</v>
      </c>
      <c r="C116" s="133">
        <v>805</v>
      </c>
      <c r="D116" s="134" t="s">
        <v>14</v>
      </c>
      <c r="E116" s="135">
        <v>140000000</v>
      </c>
      <c r="F116" s="134"/>
      <c r="G116" s="131">
        <f>G117+G121</f>
        <v>1718150</v>
      </c>
      <c r="H116" s="131">
        <f>H117+H121</f>
        <v>1718150</v>
      </c>
      <c r="I116" s="131">
        <f>I117+I121</f>
        <v>1718150</v>
      </c>
    </row>
    <row r="117" spans="1:9" ht="33" customHeight="1" hidden="1">
      <c r="A117" s="29">
        <v>106</v>
      </c>
      <c r="B117" s="35" t="s">
        <v>320</v>
      </c>
      <c r="C117" s="133">
        <v>805</v>
      </c>
      <c r="D117" s="134" t="s">
        <v>14</v>
      </c>
      <c r="E117" s="135">
        <v>210000000</v>
      </c>
      <c r="F117" s="134"/>
      <c r="G117" s="131">
        <f aca="true" t="shared" si="20" ref="G117:I119">G118</f>
        <v>0</v>
      </c>
      <c r="H117" s="131">
        <f t="shared" si="20"/>
        <v>0</v>
      </c>
      <c r="I117" s="131">
        <f t="shared" si="20"/>
        <v>0</v>
      </c>
    </row>
    <row r="118" spans="1:9" ht="76.5" customHeight="1" hidden="1">
      <c r="A118" s="29">
        <v>107</v>
      </c>
      <c r="B118" s="35" t="s">
        <v>321</v>
      </c>
      <c r="C118" s="133">
        <v>805</v>
      </c>
      <c r="D118" s="134" t="s">
        <v>14</v>
      </c>
      <c r="E118" s="135">
        <v>210082060</v>
      </c>
      <c r="F118" s="134"/>
      <c r="G118" s="131">
        <f t="shared" si="20"/>
        <v>0</v>
      </c>
      <c r="H118" s="131">
        <f t="shared" si="20"/>
        <v>0</v>
      </c>
      <c r="I118" s="131">
        <f t="shared" si="20"/>
        <v>0</v>
      </c>
    </row>
    <row r="119" spans="1:9" ht="39.75" customHeight="1" hidden="1">
      <c r="A119" s="29">
        <v>108</v>
      </c>
      <c r="B119" s="35" t="s">
        <v>322</v>
      </c>
      <c r="C119" s="133">
        <v>805</v>
      </c>
      <c r="D119" s="134" t="s">
        <v>14</v>
      </c>
      <c r="E119" s="135">
        <f>E118</f>
        <v>210082060</v>
      </c>
      <c r="F119" s="134" t="s">
        <v>96</v>
      </c>
      <c r="G119" s="131">
        <f t="shared" si="20"/>
        <v>0</v>
      </c>
      <c r="H119" s="131">
        <f t="shared" si="20"/>
        <v>0</v>
      </c>
      <c r="I119" s="131">
        <f t="shared" si="20"/>
        <v>0</v>
      </c>
    </row>
    <row r="120" spans="1:9" ht="21" customHeight="1" hidden="1">
      <c r="A120" s="29">
        <v>109</v>
      </c>
      <c r="B120" s="35" t="s">
        <v>103</v>
      </c>
      <c r="C120" s="133">
        <v>805</v>
      </c>
      <c r="D120" s="134" t="s">
        <v>14</v>
      </c>
      <c r="E120" s="135">
        <f>E119</f>
        <v>210082060</v>
      </c>
      <c r="F120" s="134" t="s">
        <v>95</v>
      </c>
      <c r="G120" s="131">
        <v>0</v>
      </c>
      <c r="H120" s="131">
        <v>0</v>
      </c>
      <c r="I120" s="131">
        <v>0</v>
      </c>
    </row>
    <row r="121" spans="1:9" ht="28.5" customHeight="1">
      <c r="A121" s="29">
        <v>110</v>
      </c>
      <c r="B121" s="35" t="s">
        <v>205</v>
      </c>
      <c r="C121" s="133">
        <v>805</v>
      </c>
      <c r="D121" s="134" t="s">
        <v>14</v>
      </c>
      <c r="E121" s="135">
        <v>140000000</v>
      </c>
      <c r="F121" s="134"/>
      <c r="G121" s="131">
        <f aca="true" t="shared" si="21" ref="G121:I123">G122</f>
        <v>1718150</v>
      </c>
      <c r="H121" s="131">
        <f t="shared" si="21"/>
        <v>1718150</v>
      </c>
      <c r="I121" s="131">
        <f t="shared" si="21"/>
        <v>1718150</v>
      </c>
    </row>
    <row r="122" spans="1:9" ht="78" customHeight="1">
      <c r="A122" s="29">
        <v>111</v>
      </c>
      <c r="B122" s="35" t="s">
        <v>206</v>
      </c>
      <c r="C122" s="133">
        <v>805</v>
      </c>
      <c r="D122" s="134" t="s">
        <v>14</v>
      </c>
      <c r="E122" s="135">
        <v>140082060</v>
      </c>
      <c r="F122" s="134"/>
      <c r="G122" s="131">
        <f>G123</f>
        <v>1718150</v>
      </c>
      <c r="H122" s="131">
        <f t="shared" si="21"/>
        <v>1718150</v>
      </c>
      <c r="I122" s="131">
        <f t="shared" si="21"/>
        <v>1718150</v>
      </c>
    </row>
    <row r="123" spans="1:9" ht="41.25" customHeight="1">
      <c r="A123" s="29">
        <v>112</v>
      </c>
      <c r="B123" s="35" t="s">
        <v>102</v>
      </c>
      <c r="C123" s="133">
        <v>805</v>
      </c>
      <c r="D123" s="134" t="s">
        <v>14</v>
      </c>
      <c r="E123" s="135">
        <v>140082060</v>
      </c>
      <c r="F123" s="134" t="s">
        <v>96</v>
      </c>
      <c r="G123" s="131">
        <f t="shared" si="21"/>
        <v>1718150</v>
      </c>
      <c r="H123" s="131">
        <f>H124</f>
        <v>1718150</v>
      </c>
      <c r="I123" s="131">
        <f>I124</f>
        <v>1718150</v>
      </c>
    </row>
    <row r="124" spans="1:9" ht="14.25" customHeight="1">
      <c r="A124" s="29">
        <v>113</v>
      </c>
      <c r="B124" s="39" t="s">
        <v>103</v>
      </c>
      <c r="C124" s="133">
        <v>805</v>
      </c>
      <c r="D124" s="134" t="s">
        <v>14</v>
      </c>
      <c r="E124" s="135">
        <v>140082060</v>
      </c>
      <c r="F124" s="134" t="s">
        <v>95</v>
      </c>
      <c r="G124" s="131">
        <v>1718150</v>
      </c>
      <c r="H124" s="131">
        <v>1718150</v>
      </c>
      <c r="I124" s="131">
        <v>1718150</v>
      </c>
    </row>
    <row r="125" spans="1:10" ht="14.25" customHeight="1">
      <c r="A125" s="29">
        <v>114</v>
      </c>
      <c r="B125" s="39" t="s">
        <v>201</v>
      </c>
      <c r="C125" s="133">
        <v>805</v>
      </c>
      <c r="D125" s="134" t="s">
        <v>202</v>
      </c>
      <c r="E125" s="135"/>
      <c r="F125" s="134"/>
      <c r="G125" s="131">
        <f>G126</f>
        <v>38170</v>
      </c>
      <c r="H125" s="131">
        <f>H126</f>
        <v>38170</v>
      </c>
      <c r="I125" s="131">
        <f aca="true" t="shared" si="22" ref="H125:I127">I126</f>
        <v>38170</v>
      </c>
      <c r="J125" s="123"/>
    </row>
    <row r="126" spans="1:9" ht="14.25" customHeight="1">
      <c r="A126" s="29">
        <v>115</v>
      </c>
      <c r="B126" s="39" t="s">
        <v>203</v>
      </c>
      <c r="C126" s="133">
        <v>805</v>
      </c>
      <c r="D126" s="134" t="s">
        <v>204</v>
      </c>
      <c r="E126" s="135"/>
      <c r="F126" s="134"/>
      <c r="G126" s="131">
        <f>G127</f>
        <v>38170</v>
      </c>
      <c r="H126" s="131">
        <f t="shared" si="22"/>
        <v>38170</v>
      </c>
      <c r="I126" s="131">
        <f t="shared" si="22"/>
        <v>38170</v>
      </c>
    </row>
    <row r="127" spans="1:9" ht="54" customHeight="1">
      <c r="A127" s="29">
        <v>116</v>
      </c>
      <c r="B127" s="39" t="s">
        <v>207</v>
      </c>
      <c r="C127" s="133">
        <v>805</v>
      </c>
      <c r="D127" s="134" t="s">
        <v>204</v>
      </c>
      <c r="E127" s="135">
        <v>100000000</v>
      </c>
      <c r="F127" s="134"/>
      <c r="G127" s="131">
        <f>G128</f>
        <v>38170</v>
      </c>
      <c r="H127" s="131">
        <f t="shared" si="22"/>
        <v>38170</v>
      </c>
      <c r="I127" s="131">
        <f t="shared" si="22"/>
        <v>38170</v>
      </c>
    </row>
    <row r="128" spans="1:9" ht="27.75" customHeight="1">
      <c r="A128" s="29">
        <v>117</v>
      </c>
      <c r="B128" s="39" t="s">
        <v>208</v>
      </c>
      <c r="C128" s="133">
        <v>805</v>
      </c>
      <c r="D128" s="134" t="s">
        <v>204</v>
      </c>
      <c r="E128" s="135">
        <v>1400000000</v>
      </c>
      <c r="F128" s="134"/>
      <c r="G128" s="131">
        <f>G129+G133</f>
        <v>38170</v>
      </c>
      <c r="H128" s="131">
        <f>H129+H133</f>
        <v>38170</v>
      </c>
      <c r="I128" s="131">
        <f>I129+I133</f>
        <v>38170</v>
      </c>
    </row>
    <row r="129" spans="1:9" ht="115.5" customHeight="1">
      <c r="A129" s="29">
        <v>118</v>
      </c>
      <c r="B129" s="39" t="s">
        <v>213</v>
      </c>
      <c r="C129" s="133">
        <v>805</v>
      </c>
      <c r="D129" s="134" t="s">
        <v>204</v>
      </c>
      <c r="E129" s="135">
        <v>140075550</v>
      </c>
      <c r="F129" s="134"/>
      <c r="G129" s="131">
        <v>34080</v>
      </c>
      <c r="H129" s="131">
        <f aca="true" t="shared" si="23" ref="G129:I130">H130</f>
        <v>34080</v>
      </c>
      <c r="I129" s="131">
        <f t="shared" si="23"/>
        <v>34080</v>
      </c>
    </row>
    <row r="130" spans="1:9" ht="28.5" customHeight="1">
      <c r="A130" s="29">
        <v>119</v>
      </c>
      <c r="B130" s="35" t="s">
        <v>80</v>
      </c>
      <c r="C130" s="133">
        <v>805</v>
      </c>
      <c r="D130" s="134" t="s">
        <v>204</v>
      </c>
      <c r="E130" s="135">
        <v>140075550</v>
      </c>
      <c r="F130" s="134" t="s">
        <v>81</v>
      </c>
      <c r="G130" s="131">
        <f t="shared" si="23"/>
        <v>34080</v>
      </c>
      <c r="H130" s="131">
        <f t="shared" si="23"/>
        <v>34080</v>
      </c>
      <c r="I130" s="131">
        <f t="shared" si="23"/>
        <v>34080</v>
      </c>
    </row>
    <row r="131" spans="1:9" ht="40.5" customHeight="1">
      <c r="A131" s="29">
        <v>120</v>
      </c>
      <c r="B131" s="35" t="s">
        <v>82</v>
      </c>
      <c r="C131" s="133">
        <v>805</v>
      </c>
      <c r="D131" s="134" t="s">
        <v>204</v>
      </c>
      <c r="E131" s="135">
        <v>140075550</v>
      </c>
      <c r="F131" s="134" t="s">
        <v>83</v>
      </c>
      <c r="G131" s="131">
        <v>34080</v>
      </c>
      <c r="H131" s="131">
        <v>34080</v>
      </c>
      <c r="I131" s="131">
        <v>34080</v>
      </c>
    </row>
    <row r="132" spans="1:9" ht="115.5" customHeight="1">
      <c r="A132" s="29">
        <v>121</v>
      </c>
      <c r="B132" s="39" t="s">
        <v>217</v>
      </c>
      <c r="C132" s="133">
        <v>805</v>
      </c>
      <c r="D132" s="134" t="s">
        <v>204</v>
      </c>
      <c r="E132" s="135" t="str">
        <f>E133</f>
        <v>01400S5550</v>
      </c>
      <c r="F132" s="134"/>
      <c r="G132" s="131">
        <f aca="true" t="shared" si="24" ref="G132:I133">G133</f>
        <v>4090</v>
      </c>
      <c r="H132" s="131">
        <f t="shared" si="24"/>
        <v>4090</v>
      </c>
      <c r="I132" s="131">
        <f t="shared" si="24"/>
        <v>4090</v>
      </c>
    </row>
    <row r="133" spans="1:9" ht="29.25" customHeight="1">
      <c r="A133" s="29">
        <v>122</v>
      </c>
      <c r="B133" s="35" t="s">
        <v>80</v>
      </c>
      <c r="C133" s="133">
        <v>805</v>
      </c>
      <c r="D133" s="134" t="s">
        <v>204</v>
      </c>
      <c r="E133" s="135" t="str">
        <f>E134</f>
        <v>01400S5550</v>
      </c>
      <c r="F133" s="134"/>
      <c r="G133" s="131">
        <f t="shared" si="24"/>
        <v>4090</v>
      </c>
      <c r="H133" s="131">
        <f t="shared" si="24"/>
        <v>4090</v>
      </c>
      <c r="I133" s="131">
        <f t="shared" si="24"/>
        <v>4090</v>
      </c>
    </row>
    <row r="134" spans="1:9" ht="39.75" customHeight="1">
      <c r="A134" s="29">
        <v>123</v>
      </c>
      <c r="B134" s="35" t="s">
        <v>82</v>
      </c>
      <c r="C134" s="133">
        <v>805</v>
      </c>
      <c r="D134" s="134" t="s">
        <v>204</v>
      </c>
      <c r="E134" s="135" t="s">
        <v>410</v>
      </c>
      <c r="F134" s="134"/>
      <c r="G134" s="131">
        <v>4090</v>
      </c>
      <c r="H134" s="131">
        <v>4090</v>
      </c>
      <c r="I134" s="131">
        <v>4090</v>
      </c>
    </row>
    <row r="135" spans="1:10" ht="205.5" customHeight="1">
      <c r="A135" s="29">
        <v>124</v>
      </c>
      <c r="B135" s="152" t="s">
        <v>432</v>
      </c>
      <c r="C135" s="133">
        <v>805</v>
      </c>
      <c r="D135" s="134" t="s">
        <v>313</v>
      </c>
      <c r="E135" s="135">
        <v>140082110</v>
      </c>
      <c r="F135" s="134" t="s">
        <v>316</v>
      </c>
      <c r="G135" s="131">
        <f aca="true" t="shared" si="25" ref="G135:I136">G136</f>
        <v>48528</v>
      </c>
      <c r="H135" s="131">
        <f t="shared" si="25"/>
        <v>48528</v>
      </c>
      <c r="I135" s="131">
        <f t="shared" si="25"/>
        <v>48528</v>
      </c>
      <c r="J135" s="123"/>
    </row>
    <row r="136" spans="1:9" ht="14.25" customHeight="1">
      <c r="A136" s="29">
        <v>125</v>
      </c>
      <c r="B136" s="130" t="s">
        <v>323</v>
      </c>
      <c r="C136" s="133">
        <v>805</v>
      </c>
      <c r="D136" s="134" t="s">
        <v>313</v>
      </c>
      <c r="E136" s="135">
        <v>140082110</v>
      </c>
      <c r="F136" s="134" t="s">
        <v>96</v>
      </c>
      <c r="G136" s="131">
        <f t="shared" si="25"/>
        <v>48528</v>
      </c>
      <c r="H136" s="131">
        <f t="shared" si="25"/>
        <v>48528</v>
      </c>
      <c r="I136" s="131">
        <f t="shared" si="25"/>
        <v>48528</v>
      </c>
    </row>
    <row r="137" spans="1:9" ht="12.75" customHeight="1">
      <c r="A137" s="29">
        <v>126</v>
      </c>
      <c r="B137" s="154" t="s">
        <v>260</v>
      </c>
      <c r="C137" s="133">
        <v>805</v>
      </c>
      <c r="D137" s="134" t="s">
        <v>313</v>
      </c>
      <c r="E137" s="135">
        <v>140082110</v>
      </c>
      <c r="F137" s="134" t="s">
        <v>95</v>
      </c>
      <c r="G137" s="131">
        <v>48528</v>
      </c>
      <c r="H137" s="131">
        <v>48528</v>
      </c>
      <c r="I137" s="131">
        <v>48528</v>
      </c>
    </row>
    <row r="138" spans="1:10" ht="15" customHeight="1">
      <c r="A138" s="29">
        <v>127</v>
      </c>
      <c r="B138" s="39" t="s">
        <v>91</v>
      </c>
      <c r="C138" s="133">
        <v>805</v>
      </c>
      <c r="D138" s="134" t="s">
        <v>294</v>
      </c>
      <c r="E138" s="135"/>
      <c r="F138" s="134"/>
      <c r="G138" s="131">
        <f aca="true" t="shared" si="26" ref="G138:I142">G139</f>
        <v>46794</v>
      </c>
      <c r="H138" s="131">
        <f t="shared" si="26"/>
        <v>0</v>
      </c>
      <c r="I138" s="131">
        <f t="shared" si="26"/>
        <v>0</v>
      </c>
      <c r="J138" s="123"/>
    </row>
    <row r="139" spans="1:9" ht="15" customHeight="1">
      <c r="A139" s="29">
        <v>128</v>
      </c>
      <c r="B139" s="39" t="s">
        <v>92</v>
      </c>
      <c r="C139" s="133">
        <v>805</v>
      </c>
      <c r="D139" s="134" t="s">
        <v>295</v>
      </c>
      <c r="E139" s="135"/>
      <c r="F139" s="134"/>
      <c r="G139" s="131">
        <f t="shared" si="26"/>
        <v>46794</v>
      </c>
      <c r="H139" s="131">
        <f t="shared" si="26"/>
        <v>0</v>
      </c>
      <c r="I139" s="131">
        <f t="shared" si="26"/>
        <v>0</v>
      </c>
    </row>
    <row r="140" spans="1:9" ht="27" customHeight="1">
      <c r="A140" s="29">
        <v>129</v>
      </c>
      <c r="B140" s="35" t="s">
        <v>205</v>
      </c>
      <c r="C140" s="133">
        <v>805</v>
      </c>
      <c r="D140" s="134" t="s">
        <v>295</v>
      </c>
      <c r="E140" s="135">
        <v>220000000</v>
      </c>
      <c r="F140" s="134"/>
      <c r="G140" s="131">
        <f t="shared" si="26"/>
        <v>46794</v>
      </c>
      <c r="H140" s="131">
        <f t="shared" si="26"/>
        <v>0</v>
      </c>
      <c r="I140" s="131">
        <f t="shared" si="26"/>
        <v>0</v>
      </c>
    </row>
    <row r="141" spans="1:9" ht="80.25" customHeight="1">
      <c r="A141" s="29">
        <v>130</v>
      </c>
      <c r="B141" s="35" t="s">
        <v>296</v>
      </c>
      <c r="C141" s="133">
        <v>805</v>
      </c>
      <c r="D141" s="134" t="s">
        <v>295</v>
      </c>
      <c r="E141" s="135">
        <f>E142</f>
        <v>220082060</v>
      </c>
      <c r="F141" s="134"/>
      <c r="G141" s="131">
        <f t="shared" si="26"/>
        <v>46794</v>
      </c>
      <c r="H141" s="131">
        <f t="shared" si="26"/>
        <v>0</v>
      </c>
      <c r="I141" s="131">
        <f t="shared" si="26"/>
        <v>0</v>
      </c>
    </row>
    <row r="142" spans="1:9" ht="30" customHeight="1">
      <c r="A142" s="29">
        <v>131</v>
      </c>
      <c r="B142" s="35" t="s">
        <v>80</v>
      </c>
      <c r="C142" s="133">
        <v>805</v>
      </c>
      <c r="D142" s="134" t="s">
        <v>295</v>
      </c>
      <c r="E142" s="135">
        <f>E143</f>
        <v>220082060</v>
      </c>
      <c r="F142" s="134" t="s">
        <v>96</v>
      </c>
      <c r="G142" s="131">
        <f t="shared" si="26"/>
        <v>46794</v>
      </c>
      <c r="H142" s="131">
        <f t="shared" si="26"/>
        <v>0</v>
      </c>
      <c r="I142" s="131">
        <f t="shared" si="26"/>
        <v>0</v>
      </c>
    </row>
    <row r="143" spans="1:9" ht="39.75" customHeight="1">
      <c r="A143" s="29">
        <v>132</v>
      </c>
      <c r="B143" s="35" t="s">
        <v>82</v>
      </c>
      <c r="C143" s="133">
        <v>805</v>
      </c>
      <c r="D143" s="134" t="s">
        <v>295</v>
      </c>
      <c r="E143" s="135">
        <v>220082060</v>
      </c>
      <c r="F143" s="134" t="s">
        <v>95</v>
      </c>
      <c r="G143" s="131">
        <v>46794</v>
      </c>
      <c r="H143" s="131">
        <v>0</v>
      </c>
      <c r="I143" s="131">
        <v>0</v>
      </c>
    </row>
    <row r="144" spans="1:10" ht="127.5" customHeight="1">
      <c r="A144" s="29">
        <v>133</v>
      </c>
      <c r="B144" s="152" t="s">
        <v>433</v>
      </c>
      <c r="C144" s="133">
        <v>805</v>
      </c>
      <c r="D144" s="134" t="s">
        <v>285</v>
      </c>
      <c r="E144" s="135">
        <v>8110082090</v>
      </c>
      <c r="F144" s="134" t="s">
        <v>316</v>
      </c>
      <c r="G144" s="131">
        <f aca="true" t="shared" si="27" ref="G144:I145">G145</f>
        <v>16452.1</v>
      </c>
      <c r="H144" s="131">
        <f t="shared" si="27"/>
        <v>16452.1</v>
      </c>
      <c r="I144" s="131">
        <f t="shared" si="27"/>
        <v>16452.1</v>
      </c>
      <c r="J144" s="123"/>
    </row>
    <row r="145" spans="1:9" ht="15" customHeight="1">
      <c r="A145" s="29">
        <v>134</v>
      </c>
      <c r="B145" s="130" t="s">
        <v>323</v>
      </c>
      <c r="C145" s="133">
        <v>805</v>
      </c>
      <c r="D145" s="134" t="s">
        <v>285</v>
      </c>
      <c r="E145" s="135">
        <v>8110082090</v>
      </c>
      <c r="F145" s="134" t="s">
        <v>96</v>
      </c>
      <c r="G145" s="131">
        <f t="shared" si="27"/>
        <v>16452.1</v>
      </c>
      <c r="H145" s="131">
        <f t="shared" si="27"/>
        <v>16452.1</v>
      </c>
      <c r="I145" s="131">
        <f t="shared" si="27"/>
        <v>16452.1</v>
      </c>
    </row>
    <row r="146" spans="1:9" ht="12.75" customHeight="1">
      <c r="A146" s="29">
        <v>135</v>
      </c>
      <c r="B146" s="154" t="s">
        <v>260</v>
      </c>
      <c r="C146" s="133">
        <v>805</v>
      </c>
      <c r="D146" s="134" t="s">
        <v>285</v>
      </c>
      <c r="E146" s="135">
        <v>8110082090</v>
      </c>
      <c r="F146" s="134" t="s">
        <v>95</v>
      </c>
      <c r="G146" s="131">
        <v>16452.1</v>
      </c>
      <c r="H146" s="131">
        <v>16452.1</v>
      </c>
      <c r="I146" s="131">
        <v>16452.1</v>
      </c>
    </row>
    <row r="147" spans="1:9" ht="15" customHeight="1">
      <c r="A147" s="29">
        <v>136</v>
      </c>
      <c r="B147" s="28" t="s">
        <v>30</v>
      </c>
      <c r="C147" s="133"/>
      <c r="D147" s="134"/>
      <c r="E147" s="133"/>
      <c r="F147" s="134"/>
      <c r="G147" s="160">
        <v>0</v>
      </c>
      <c r="H147" s="160">
        <v>191677</v>
      </c>
      <c r="I147" s="160">
        <v>369566</v>
      </c>
    </row>
    <row r="148" spans="1:9" ht="12.75">
      <c r="A148" s="192"/>
      <c r="B148" s="192"/>
      <c r="C148" s="133"/>
      <c r="D148" s="161"/>
      <c r="E148" s="133"/>
      <c r="F148" s="133"/>
      <c r="G148" s="131">
        <f>G12</f>
        <v>7915075</v>
      </c>
      <c r="H148" s="131">
        <f>H12</f>
        <v>7858756</v>
      </c>
      <c r="I148" s="131">
        <f>I12</f>
        <v>7760886</v>
      </c>
    </row>
    <row r="149" spans="1:7" ht="15">
      <c r="A149" s="14"/>
      <c r="B149" s="3"/>
      <c r="C149" s="164"/>
      <c r="D149" s="162"/>
      <c r="E149" s="162"/>
      <c r="F149" s="162"/>
      <c r="G149" s="162"/>
    </row>
    <row r="150" spans="1:9" ht="18.75">
      <c r="A150" s="13"/>
      <c r="G150" s="163"/>
      <c r="H150" s="163"/>
      <c r="I150" s="163"/>
    </row>
    <row r="151" ht="18.75">
      <c r="A151" s="13"/>
    </row>
    <row r="152" ht="18.75">
      <c r="A152" s="13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48:B148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4">
      <selection activeCell="C167" sqref="C167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625" style="0" bestFit="1" customWidth="1"/>
    <col min="4" max="5" width="5.375" style="0" customWidth="1"/>
    <col min="6" max="6" width="12.625" style="0" customWidth="1"/>
    <col min="7" max="7" width="12.00390625" style="0" customWidth="1"/>
    <col min="8" max="8" width="11.375" style="0" customWidth="1"/>
    <col min="9" max="9" width="10.625" style="0" bestFit="1" customWidth="1"/>
  </cols>
  <sheetData>
    <row r="1" spans="1:8" ht="12.75">
      <c r="A1" s="205" t="s">
        <v>175</v>
      </c>
      <c r="B1" s="205"/>
      <c r="C1" s="205"/>
      <c r="D1" s="205"/>
      <c r="E1" s="205"/>
      <c r="F1" s="205"/>
      <c r="G1" s="205"/>
      <c r="H1" s="205"/>
    </row>
    <row r="2" spans="1:8" ht="12.75">
      <c r="A2" s="194" t="s">
        <v>451</v>
      </c>
      <c r="B2" s="194"/>
      <c r="C2" s="194"/>
      <c r="D2" s="194"/>
      <c r="E2" s="194"/>
      <c r="F2" s="194"/>
      <c r="G2" s="194"/>
      <c r="H2" s="194"/>
    </row>
    <row r="3" spans="1:8" ht="12.75">
      <c r="A3" s="194" t="s">
        <v>452</v>
      </c>
      <c r="B3" s="194"/>
      <c r="C3" s="194"/>
      <c r="D3" s="194"/>
      <c r="E3" s="194"/>
      <c r="F3" s="194"/>
      <c r="G3" s="194"/>
      <c r="H3" s="194"/>
    </row>
    <row r="4" spans="1:8" ht="12.75">
      <c r="A4" s="8"/>
      <c r="B4" s="126"/>
      <c r="C4" s="126"/>
      <c r="D4" s="126"/>
      <c r="E4" s="126"/>
      <c r="F4" s="126"/>
      <c r="G4" s="126"/>
      <c r="H4" s="126"/>
    </row>
    <row r="5" spans="1:8" ht="33" customHeight="1">
      <c r="A5" s="226" t="s">
        <v>417</v>
      </c>
      <c r="B5" s="226"/>
      <c r="C5" s="226"/>
      <c r="D5" s="226"/>
      <c r="E5" s="226"/>
      <c r="F5" s="226"/>
      <c r="G5" s="226"/>
      <c r="H5" s="226"/>
    </row>
    <row r="6" spans="1:8" ht="28.5" customHeight="1">
      <c r="A6" s="226"/>
      <c r="B6" s="226"/>
      <c r="C6" s="226"/>
      <c r="D6" s="226"/>
      <c r="E6" s="226"/>
      <c r="F6" s="226"/>
      <c r="G6" s="226"/>
      <c r="H6" s="226"/>
    </row>
    <row r="7" spans="1:8" ht="15.75" customHeight="1">
      <c r="A7" s="235" t="s">
        <v>56</v>
      </c>
      <c r="B7" s="235"/>
      <c r="C7" s="235"/>
      <c r="D7" s="235"/>
      <c r="E7" s="235"/>
      <c r="F7" s="235"/>
      <c r="G7" s="235"/>
      <c r="H7" s="235"/>
    </row>
    <row r="8" spans="1:8" ht="12.75" customHeight="1">
      <c r="A8" s="192" t="s">
        <v>221</v>
      </c>
      <c r="B8" s="193" t="s">
        <v>17</v>
      </c>
      <c r="C8" s="192" t="s">
        <v>18</v>
      </c>
      <c r="D8" s="192" t="s">
        <v>19</v>
      </c>
      <c r="E8" s="220" t="s">
        <v>262</v>
      </c>
      <c r="F8" s="193" t="s">
        <v>418</v>
      </c>
      <c r="G8" s="193" t="s">
        <v>309</v>
      </c>
      <c r="H8" s="193" t="s">
        <v>408</v>
      </c>
    </row>
    <row r="9" spans="1:8" ht="12.75" customHeight="1">
      <c r="A9" s="192"/>
      <c r="B9" s="231"/>
      <c r="C9" s="192"/>
      <c r="D9" s="192"/>
      <c r="E9" s="239"/>
      <c r="F9" s="238"/>
      <c r="G9" s="238"/>
      <c r="H9" s="238"/>
    </row>
    <row r="10" spans="1:8" ht="33" customHeight="1">
      <c r="A10" s="192"/>
      <c r="B10" s="231"/>
      <c r="C10" s="192"/>
      <c r="D10" s="192"/>
      <c r="E10" s="239"/>
      <c r="F10" s="238"/>
      <c r="G10" s="238"/>
      <c r="H10" s="238"/>
    </row>
    <row r="11" spans="1:8" ht="12.75">
      <c r="A11" s="29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8" ht="66.75" customHeight="1">
      <c r="A12" s="29">
        <v>1</v>
      </c>
      <c r="B12" s="137" t="s">
        <v>197</v>
      </c>
      <c r="C12" s="138">
        <v>100000000</v>
      </c>
      <c r="D12" s="133"/>
      <c r="E12" s="134"/>
      <c r="F12" s="139">
        <f>F13+F41+F55+F69</f>
        <v>3728111.2</v>
      </c>
      <c r="G12" s="139">
        <f>G13+G41+G55+G69</f>
        <v>3813970.2</v>
      </c>
      <c r="H12" s="139">
        <f>H13+H41+H55+H69</f>
        <v>3713084.9</v>
      </c>
    </row>
    <row r="13" spans="1:8" ht="30" customHeight="1">
      <c r="A13" s="29">
        <v>2</v>
      </c>
      <c r="B13" s="51" t="s">
        <v>182</v>
      </c>
      <c r="C13" s="72">
        <v>110000000</v>
      </c>
      <c r="D13" s="133"/>
      <c r="E13" s="134"/>
      <c r="F13" s="118">
        <f>F14</f>
        <v>1470750</v>
      </c>
      <c r="G13" s="118">
        <f>G14</f>
        <v>1397877</v>
      </c>
      <c r="H13" s="118">
        <f>H14</f>
        <v>1296991</v>
      </c>
    </row>
    <row r="14" spans="1:9" ht="102" customHeight="1">
      <c r="A14" s="29">
        <v>3</v>
      </c>
      <c r="B14" s="35" t="s">
        <v>209</v>
      </c>
      <c r="C14" s="69"/>
      <c r="D14" s="133"/>
      <c r="E14" s="134"/>
      <c r="F14" s="119">
        <f>F18+F22+F26+F31+F36+F15</f>
        <v>1470750</v>
      </c>
      <c r="G14" s="119">
        <f>G18+G22+G26+G31+G36</f>
        <v>1397877</v>
      </c>
      <c r="H14" s="119">
        <f>H18+H22+H26+H31+H36</f>
        <v>1296991</v>
      </c>
      <c r="I14" s="123"/>
    </row>
    <row r="15" spans="1:9" ht="102" customHeight="1">
      <c r="A15" s="29">
        <v>4</v>
      </c>
      <c r="B15" s="168" t="str">
        <f>'прил 6 ведом'!B51</f>
        <v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v>
      </c>
      <c r="C15" s="69">
        <v>110010210</v>
      </c>
      <c r="D15" s="133">
        <v>100</v>
      </c>
      <c r="E15" s="134"/>
      <c r="F15" s="119">
        <f>'прил 6 ведом'!G51</f>
        <v>31873</v>
      </c>
      <c r="G15" s="119">
        <v>0</v>
      </c>
      <c r="H15" s="119">
        <v>0</v>
      </c>
      <c r="I15" s="123"/>
    </row>
    <row r="16" spans="1:8" ht="102" customHeight="1">
      <c r="A16" s="29">
        <v>5</v>
      </c>
      <c r="B16" s="168" t="str">
        <f>'прил 6 ведом'!B52</f>
        <v>Регдоплата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" s="69">
        <f>C15</f>
        <v>110010210</v>
      </c>
      <c r="D16" s="133">
        <v>120</v>
      </c>
      <c r="E16" s="134"/>
      <c r="F16" s="119">
        <f>F15</f>
        <v>31873</v>
      </c>
      <c r="G16" s="119">
        <v>0</v>
      </c>
      <c r="H16" s="119">
        <v>0</v>
      </c>
    </row>
    <row r="17" spans="1:8" ht="46.5" customHeight="1">
      <c r="A17" s="29">
        <v>6</v>
      </c>
      <c r="B17" s="168" t="str">
        <f>'прил 6 ведом'!B53</f>
        <v>Расходы на выплату персоналу государственных (муниципальных) органов</v>
      </c>
      <c r="C17" s="69">
        <v>110010210</v>
      </c>
      <c r="D17" s="133">
        <v>120</v>
      </c>
      <c r="E17" s="134"/>
      <c r="F17" s="119">
        <f>F16</f>
        <v>31873</v>
      </c>
      <c r="G17" s="119">
        <v>0</v>
      </c>
      <c r="H17" s="119">
        <v>0</v>
      </c>
    </row>
    <row r="18" spans="1:8" ht="78.75" customHeight="1">
      <c r="A18" s="29">
        <v>7</v>
      </c>
      <c r="B18" s="28" t="s">
        <v>41</v>
      </c>
      <c r="C18" s="69">
        <v>110081010</v>
      </c>
      <c r="D18" s="133">
        <v>100</v>
      </c>
      <c r="E18" s="134"/>
      <c r="F18" s="119">
        <f aca="true" t="shared" si="0" ref="F18:H20">F19</f>
        <v>574588</v>
      </c>
      <c r="G18" s="119">
        <f t="shared" si="0"/>
        <v>574588</v>
      </c>
      <c r="H18" s="119">
        <f t="shared" si="0"/>
        <v>574588</v>
      </c>
    </row>
    <row r="19" spans="1:8" ht="27" customHeight="1">
      <c r="A19" s="29">
        <v>8</v>
      </c>
      <c r="B19" s="28" t="s">
        <v>63</v>
      </c>
      <c r="C19" s="69">
        <v>110081010</v>
      </c>
      <c r="D19" s="133">
        <v>120</v>
      </c>
      <c r="E19" s="134"/>
      <c r="F19" s="119">
        <f t="shared" si="0"/>
        <v>574588</v>
      </c>
      <c r="G19" s="119">
        <f t="shared" si="0"/>
        <v>574588</v>
      </c>
      <c r="H19" s="119">
        <f t="shared" si="0"/>
        <v>574588</v>
      </c>
    </row>
    <row r="20" spans="1:8" ht="16.5" customHeight="1">
      <c r="A20" s="29">
        <v>9</v>
      </c>
      <c r="B20" s="28" t="s">
        <v>263</v>
      </c>
      <c r="C20" s="69">
        <v>110081010</v>
      </c>
      <c r="D20" s="133">
        <v>120</v>
      </c>
      <c r="E20" s="134" t="s">
        <v>8</v>
      </c>
      <c r="F20" s="119">
        <f t="shared" si="0"/>
        <v>574588</v>
      </c>
      <c r="G20" s="119">
        <f t="shared" si="0"/>
        <v>574588</v>
      </c>
      <c r="H20" s="119">
        <f t="shared" si="0"/>
        <v>574588</v>
      </c>
    </row>
    <row r="21" spans="1:9" ht="19.5" customHeight="1">
      <c r="A21" s="29">
        <v>10</v>
      </c>
      <c r="B21" s="28" t="s">
        <v>272</v>
      </c>
      <c r="C21" s="69">
        <v>110081010</v>
      </c>
      <c r="D21" s="133">
        <v>120</v>
      </c>
      <c r="E21" s="134" t="s">
        <v>271</v>
      </c>
      <c r="F21" s="132">
        <f>'прил 6 ведом'!G54</f>
        <v>574588</v>
      </c>
      <c r="G21" s="132">
        <f>'прил 6 ведом'!H56</f>
        <v>574588</v>
      </c>
      <c r="H21" s="132">
        <f>G21</f>
        <v>574588</v>
      </c>
      <c r="I21" s="123"/>
    </row>
    <row r="22" spans="1:8" ht="28.5" customHeight="1">
      <c r="A22" s="29">
        <v>11</v>
      </c>
      <c r="B22" s="35" t="s">
        <v>80</v>
      </c>
      <c r="C22" s="69">
        <v>110081010</v>
      </c>
      <c r="D22" s="133">
        <v>200</v>
      </c>
      <c r="E22" s="134"/>
      <c r="F22" s="132">
        <f aca="true" t="shared" si="1" ref="F22:H24">F23</f>
        <v>585020</v>
      </c>
      <c r="G22" s="132">
        <f t="shared" si="1"/>
        <v>685020</v>
      </c>
      <c r="H22" s="132">
        <f>H23</f>
        <v>685020</v>
      </c>
    </row>
    <row r="23" spans="1:10" ht="45" customHeight="1">
      <c r="A23" s="29">
        <v>12</v>
      </c>
      <c r="B23" s="35" t="s">
        <v>82</v>
      </c>
      <c r="C23" s="69">
        <v>110081010</v>
      </c>
      <c r="D23" s="133">
        <v>240</v>
      </c>
      <c r="E23" s="134"/>
      <c r="F23" s="132">
        <f t="shared" si="1"/>
        <v>585020</v>
      </c>
      <c r="G23" s="132">
        <f t="shared" si="1"/>
        <v>685020</v>
      </c>
      <c r="H23" s="132">
        <f t="shared" si="1"/>
        <v>685020</v>
      </c>
      <c r="I23" s="22"/>
      <c r="J23" s="25"/>
    </row>
    <row r="24" spans="1:10" ht="17.25" customHeight="1">
      <c r="A24" s="29">
        <v>13</v>
      </c>
      <c r="B24" s="28" t="s">
        <v>4</v>
      </c>
      <c r="C24" s="69">
        <v>110081010</v>
      </c>
      <c r="D24" s="133">
        <v>240</v>
      </c>
      <c r="E24" s="134" t="s">
        <v>11</v>
      </c>
      <c r="F24" s="132">
        <f t="shared" si="1"/>
        <v>585020</v>
      </c>
      <c r="G24" s="132">
        <f t="shared" si="1"/>
        <v>685020</v>
      </c>
      <c r="H24" s="132">
        <f t="shared" si="1"/>
        <v>685020</v>
      </c>
      <c r="J24" s="25"/>
    </row>
    <row r="25" spans="1:10" ht="15" customHeight="1">
      <c r="A25" s="29">
        <v>14</v>
      </c>
      <c r="B25" s="28" t="s">
        <v>5</v>
      </c>
      <c r="C25" s="69">
        <v>110081010</v>
      </c>
      <c r="D25" s="133">
        <v>240</v>
      </c>
      <c r="E25" s="134" t="s">
        <v>12</v>
      </c>
      <c r="F25" s="132">
        <f>'прил 6 ведом'!G107</f>
        <v>585020</v>
      </c>
      <c r="G25" s="132">
        <f>'прил 6 ведом'!H107</f>
        <v>685020</v>
      </c>
      <c r="H25" s="132">
        <f>G25</f>
        <v>685020</v>
      </c>
      <c r="I25" s="123"/>
      <c r="J25" s="25"/>
    </row>
    <row r="26" spans="1:10" ht="116.25" customHeight="1">
      <c r="A26" s="29">
        <v>15</v>
      </c>
      <c r="B26" s="28" t="s">
        <v>436</v>
      </c>
      <c r="C26" s="69">
        <v>110081040</v>
      </c>
      <c r="D26" s="133"/>
      <c r="E26" s="134"/>
      <c r="F26" s="118">
        <f aca="true" t="shared" si="2" ref="F26:H29">F27</f>
        <v>63000</v>
      </c>
      <c r="G26" s="118">
        <f t="shared" si="2"/>
        <v>50000</v>
      </c>
      <c r="H26" s="118">
        <f t="shared" si="2"/>
        <v>0</v>
      </c>
      <c r="J26" s="25"/>
    </row>
    <row r="27" spans="1:10" ht="30" customHeight="1">
      <c r="A27" s="29">
        <v>16</v>
      </c>
      <c r="B27" s="35" t="s">
        <v>80</v>
      </c>
      <c r="C27" s="69">
        <v>110081040</v>
      </c>
      <c r="D27" s="133">
        <v>200</v>
      </c>
      <c r="E27" s="134"/>
      <c r="F27" s="119">
        <f t="shared" si="2"/>
        <v>63000</v>
      </c>
      <c r="G27" s="119">
        <f t="shared" si="2"/>
        <v>50000</v>
      </c>
      <c r="H27" s="119">
        <f t="shared" si="2"/>
        <v>0</v>
      </c>
      <c r="J27" s="25"/>
    </row>
    <row r="28" spans="1:10" ht="42.75" customHeight="1">
      <c r="A28" s="29">
        <v>17</v>
      </c>
      <c r="B28" s="35" t="s">
        <v>82</v>
      </c>
      <c r="C28" s="69">
        <v>110081040</v>
      </c>
      <c r="D28" s="133">
        <v>240</v>
      </c>
      <c r="E28" s="134"/>
      <c r="F28" s="119">
        <f t="shared" si="2"/>
        <v>63000</v>
      </c>
      <c r="G28" s="119">
        <f t="shared" si="2"/>
        <v>50000</v>
      </c>
      <c r="H28" s="119">
        <f t="shared" si="2"/>
        <v>0</v>
      </c>
      <c r="J28" s="25"/>
    </row>
    <row r="29" spans="1:10" ht="17.25" customHeight="1">
      <c r="A29" s="29">
        <v>18</v>
      </c>
      <c r="B29" s="28" t="s">
        <v>4</v>
      </c>
      <c r="C29" s="69">
        <v>110081040</v>
      </c>
      <c r="D29" s="133">
        <v>240</v>
      </c>
      <c r="E29" s="134" t="s">
        <v>11</v>
      </c>
      <c r="F29" s="119">
        <f t="shared" si="2"/>
        <v>63000</v>
      </c>
      <c r="G29" s="119">
        <f t="shared" si="2"/>
        <v>50000</v>
      </c>
      <c r="H29" s="119">
        <f t="shared" si="2"/>
        <v>0</v>
      </c>
      <c r="J29" s="25"/>
    </row>
    <row r="30" spans="1:10" ht="16.5" customHeight="1">
      <c r="A30" s="29">
        <v>19</v>
      </c>
      <c r="B30" s="28" t="s">
        <v>5</v>
      </c>
      <c r="C30" s="69">
        <v>110081040</v>
      </c>
      <c r="D30" s="133">
        <v>240</v>
      </c>
      <c r="E30" s="134" t="s">
        <v>12</v>
      </c>
      <c r="F30" s="132">
        <f>'прил 6 ведом'!G110</f>
        <v>63000</v>
      </c>
      <c r="G30" s="132">
        <f>'прил 6 ведом'!H110</f>
        <v>50000</v>
      </c>
      <c r="H30" s="132">
        <v>0</v>
      </c>
      <c r="I30" s="123"/>
      <c r="J30" s="25"/>
    </row>
    <row r="31" spans="1:10" ht="129" customHeight="1">
      <c r="A31" s="29">
        <v>20</v>
      </c>
      <c r="B31" s="28" t="s">
        <v>210</v>
      </c>
      <c r="C31" s="69">
        <v>110081050</v>
      </c>
      <c r="D31" s="133"/>
      <c r="E31" s="134"/>
      <c r="F31" s="118">
        <f aca="true" t="shared" si="3" ref="F31:H34">F32</f>
        <v>191000</v>
      </c>
      <c r="G31" s="118">
        <f t="shared" si="3"/>
        <v>63000</v>
      </c>
      <c r="H31" s="118">
        <f t="shared" si="3"/>
        <v>12114</v>
      </c>
      <c r="I31" s="123"/>
      <c r="J31" s="25"/>
    </row>
    <row r="32" spans="1:10" ht="27.75" customHeight="1">
      <c r="A32" s="29">
        <v>21</v>
      </c>
      <c r="B32" s="35" t="s">
        <v>80</v>
      </c>
      <c r="C32" s="69">
        <v>110081050</v>
      </c>
      <c r="D32" s="133">
        <v>200</v>
      </c>
      <c r="E32" s="134"/>
      <c r="F32" s="119">
        <f t="shared" si="3"/>
        <v>191000</v>
      </c>
      <c r="G32" s="119">
        <f t="shared" si="3"/>
        <v>63000</v>
      </c>
      <c r="H32" s="119">
        <f t="shared" si="3"/>
        <v>12114</v>
      </c>
      <c r="J32" s="25"/>
    </row>
    <row r="33" spans="1:10" ht="46.5" customHeight="1">
      <c r="A33" s="29">
        <v>22</v>
      </c>
      <c r="B33" s="35" t="s">
        <v>82</v>
      </c>
      <c r="C33" s="69">
        <v>110081050</v>
      </c>
      <c r="D33" s="133">
        <v>240</v>
      </c>
      <c r="E33" s="134"/>
      <c r="F33" s="119">
        <f t="shared" si="3"/>
        <v>191000</v>
      </c>
      <c r="G33" s="119">
        <f t="shared" si="3"/>
        <v>63000</v>
      </c>
      <c r="H33" s="119">
        <f t="shared" si="3"/>
        <v>12114</v>
      </c>
      <c r="J33" s="25"/>
    </row>
    <row r="34" spans="1:10" ht="18" customHeight="1">
      <c r="A34" s="29">
        <v>23</v>
      </c>
      <c r="B34" s="28" t="s">
        <v>4</v>
      </c>
      <c r="C34" s="69">
        <v>110081050</v>
      </c>
      <c r="D34" s="133">
        <v>240</v>
      </c>
      <c r="E34" s="134" t="s">
        <v>11</v>
      </c>
      <c r="F34" s="119">
        <f t="shared" si="3"/>
        <v>191000</v>
      </c>
      <c r="G34" s="119">
        <f t="shared" si="3"/>
        <v>63000</v>
      </c>
      <c r="H34" s="119">
        <f t="shared" si="3"/>
        <v>12114</v>
      </c>
      <c r="J34" s="25"/>
    </row>
    <row r="35" spans="1:10" ht="15.75" customHeight="1">
      <c r="A35" s="29">
        <v>24</v>
      </c>
      <c r="B35" s="28" t="s">
        <v>5</v>
      </c>
      <c r="C35" s="69">
        <v>110081050</v>
      </c>
      <c r="D35" s="133">
        <v>240</v>
      </c>
      <c r="E35" s="134" t="s">
        <v>12</v>
      </c>
      <c r="F35" s="132">
        <f>'прил 6 ведом'!G113</f>
        <v>191000</v>
      </c>
      <c r="G35" s="132">
        <f>'прил 6 ведом'!H113</f>
        <v>63000</v>
      </c>
      <c r="H35" s="132">
        <f>'прил 6 ведом'!I113</f>
        <v>12114</v>
      </c>
      <c r="J35" s="25"/>
    </row>
    <row r="36" spans="1:10" ht="116.25" customHeight="1">
      <c r="A36" s="29">
        <v>25</v>
      </c>
      <c r="B36" s="28" t="s">
        <v>211</v>
      </c>
      <c r="C36" s="69">
        <v>110081060</v>
      </c>
      <c r="D36" s="133"/>
      <c r="E36" s="134"/>
      <c r="F36" s="118">
        <f aca="true" t="shared" si="4" ref="F36:H39">F37</f>
        <v>25269</v>
      </c>
      <c r="G36" s="118">
        <f t="shared" si="4"/>
        <v>25269</v>
      </c>
      <c r="H36" s="118">
        <f t="shared" si="4"/>
        <v>25269</v>
      </c>
      <c r="J36" s="25"/>
    </row>
    <row r="37" spans="1:10" ht="79.5" customHeight="1">
      <c r="A37" s="29">
        <v>26</v>
      </c>
      <c r="B37" s="28" t="s">
        <v>41</v>
      </c>
      <c r="C37" s="69">
        <v>110081060</v>
      </c>
      <c r="D37" s="133">
        <v>100</v>
      </c>
      <c r="E37" s="134"/>
      <c r="F37" s="119">
        <f t="shared" si="4"/>
        <v>25269</v>
      </c>
      <c r="G37" s="119">
        <f t="shared" si="4"/>
        <v>25269</v>
      </c>
      <c r="H37" s="119">
        <f t="shared" si="4"/>
        <v>25269</v>
      </c>
      <c r="J37" s="25"/>
    </row>
    <row r="38" spans="1:10" ht="15.75" customHeight="1">
      <c r="A38" s="29">
        <v>27</v>
      </c>
      <c r="B38" s="28" t="s">
        <v>63</v>
      </c>
      <c r="C38" s="69">
        <v>110081060</v>
      </c>
      <c r="D38" s="133">
        <v>120</v>
      </c>
      <c r="E38" s="134"/>
      <c r="F38" s="119">
        <f t="shared" si="4"/>
        <v>25269</v>
      </c>
      <c r="G38" s="119">
        <f t="shared" si="4"/>
        <v>25269</v>
      </c>
      <c r="H38" s="119">
        <f t="shared" si="4"/>
        <v>25269</v>
      </c>
      <c r="J38" s="25"/>
    </row>
    <row r="39" spans="1:10" ht="15.75" customHeight="1">
      <c r="A39" s="29">
        <v>28</v>
      </c>
      <c r="B39" s="28" t="s">
        <v>263</v>
      </c>
      <c r="C39" s="69">
        <v>110081060</v>
      </c>
      <c r="D39" s="133">
        <v>120</v>
      </c>
      <c r="E39" s="134" t="s">
        <v>8</v>
      </c>
      <c r="F39" s="119">
        <f t="shared" si="4"/>
        <v>25269</v>
      </c>
      <c r="G39" s="119">
        <f t="shared" si="4"/>
        <v>25269</v>
      </c>
      <c r="H39" s="119">
        <f t="shared" si="4"/>
        <v>25269</v>
      </c>
      <c r="J39" s="25"/>
    </row>
    <row r="40" spans="1:10" ht="15.75" customHeight="1">
      <c r="A40" s="29">
        <v>29</v>
      </c>
      <c r="B40" s="28" t="s">
        <v>272</v>
      </c>
      <c r="C40" s="69">
        <v>110081060</v>
      </c>
      <c r="D40" s="133">
        <v>120</v>
      </c>
      <c r="E40" s="134" t="s">
        <v>271</v>
      </c>
      <c r="F40" s="132">
        <f>'прил 6 ведом'!G58</f>
        <v>25269</v>
      </c>
      <c r="G40" s="132">
        <f>F40</f>
        <v>25269</v>
      </c>
      <c r="H40" s="132">
        <f>G40</f>
        <v>25269</v>
      </c>
      <c r="I40" s="123"/>
      <c r="J40" s="25"/>
    </row>
    <row r="41" spans="1:10" ht="41.25" customHeight="1">
      <c r="A41" s="29">
        <v>30</v>
      </c>
      <c r="B41" s="137" t="s">
        <v>183</v>
      </c>
      <c r="C41" s="138">
        <v>120000000</v>
      </c>
      <c r="D41" s="133"/>
      <c r="E41" s="134"/>
      <c r="F41" s="139">
        <f>F47+F52</f>
        <v>337700</v>
      </c>
      <c r="G41" s="139">
        <f>G47+G52</f>
        <v>464845</v>
      </c>
      <c r="H41" s="139">
        <f>H47+H52</f>
        <v>464845.7</v>
      </c>
      <c r="J41" s="25"/>
    </row>
    <row r="42" spans="1:10" ht="156.75" customHeight="1" hidden="1">
      <c r="A42" s="29">
        <v>31</v>
      </c>
      <c r="B42" s="142" t="s">
        <v>324</v>
      </c>
      <c r="C42" s="70">
        <v>120073930</v>
      </c>
      <c r="D42" s="133"/>
      <c r="E42" s="134"/>
      <c r="F42" s="119">
        <f aca="true" t="shared" si="5" ref="F42:H45">F43</f>
        <v>0</v>
      </c>
      <c r="G42" s="119">
        <f t="shared" si="5"/>
        <v>0</v>
      </c>
      <c r="H42" s="119">
        <f t="shared" si="5"/>
        <v>0</v>
      </c>
      <c r="J42" s="25"/>
    </row>
    <row r="43" spans="1:10" ht="39" customHeight="1" hidden="1">
      <c r="A43" s="29">
        <v>32</v>
      </c>
      <c r="B43" s="143" t="s">
        <v>325</v>
      </c>
      <c r="C43" s="70">
        <v>120073930</v>
      </c>
      <c r="D43" s="133"/>
      <c r="E43" s="134"/>
      <c r="F43" s="119">
        <f t="shared" si="5"/>
        <v>0</v>
      </c>
      <c r="G43" s="119">
        <f t="shared" si="5"/>
        <v>0</v>
      </c>
      <c r="H43" s="119">
        <f t="shared" si="5"/>
        <v>0</v>
      </c>
      <c r="J43" s="25"/>
    </row>
    <row r="44" spans="1:10" ht="39" customHeight="1" hidden="1">
      <c r="A44" s="29">
        <v>33</v>
      </c>
      <c r="B44" s="143" t="s">
        <v>326</v>
      </c>
      <c r="C44" s="70">
        <v>120073930</v>
      </c>
      <c r="D44" s="133"/>
      <c r="E44" s="134"/>
      <c r="F44" s="119">
        <f t="shared" si="5"/>
        <v>0</v>
      </c>
      <c r="G44" s="119">
        <f t="shared" si="5"/>
        <v>0</v>
      </c>
      <c r="H44" s="119">
        <f t="shared" si="5"/>
        <v>0</v>
      </c>
      <c r="J44" s="25"/>
    </row>
    <row r="45" spans="1:10" ht="20.25" customHeight="1" hidden="1">
      <c r="A45" s="29">
        <v>34</v>
      </c>
      <c r="B45" s="28" t="s">
        <v>87</v>
      </c>
      <c r="C45" s="70">
        <v>120073930</v>
      </c>
      <c r="D45" s="133">
        <v>240</v>
      </c>
      <c r="E45" s="134" t="s">
        <v>89</v>
      </c>
      <c r="F45" s="119">
        <f t="shared" si="5"/>
        <v>0</v>
      </c>
      <c r="G45" s="119">
        <f t="shared" si="5"/>
        <v>0</v>
      </c>
      <c r="H45" s="119">
        <f t="shared" si="5"/>
        <v>0</v>
      </c>
      <c r="J45" s="25"/>
    </row>
    <row r="46" spans="1:10" ht="18" customHeight="1" hidden="1">
      <c r="A46" s="29">
        <v>35</v>
      </c>
      <c r="B46" s="28" t="s">
        <v>72</v>
      </c>
      <c r="C46" s="70">
        <v>120073930</v>
      </c>
      <c r="D46" s="133">
        <v>240</v>
      </c>
      <c r="E46" s="134" t="s">
        <v>90</v>
      </c>
      <c r="F46" s="144">
        <v>0</v>
      </c>
      <c r="G46" s="144">
        <v>0</v>
      </c>
      <c r="H46" s="144">
        <v>0</v>
      </c>
      <c r="J46" s="25"/>
    </row>
    <row r="47" spans="1:10" ht="154.5" customHeight="1">
      <c r="A47" s="29">
        <v>36</v>
      </c>
      <c r="B47" s="28" t="s">
        <v>184</v>
      </c>
      <c r="C47" s="69">
        <v>120081090</v>
      </c>
      <c r="D47" s="133"/>
      <c r="E47" s="134" t="s">
        <v>90</v>
      </c>
      <c r="F47" s="119">
        <f aca="true" t="shared" si="6" ref="F47:H50">F48</f>
        <v>151700</v>
      </c>
      <c r="G47" s="119">
        <f t="shared" si="6"/>
        <v>157100</v>
      </c>
      <c r="H47" s="119">
        <f t="shared" si="6"/>
        <v>163600</v>
      </c>
      <c r="J47" s="25"/>
    </row>
    <row r="48" spans="1:10" ht="33" customHeight="1">
      <c r="A48" s="29">
        <v>37</v>
      </c>
      <c r="B48" s="35" t="s">
        <v>80</v>
      </c>
      <c r="C48" s="69">
        <v>120081090</v>
      </c>
      <c r="D48" s="133">
        <v>200</v>
      </c>
      <c r="E48" s="134" t="s">
        <v>90</v>
      </c>
      <c r="F48" s="119">
        <f t="shared" si="6"/>
        <v>151700</v>
      </c>
      <c r="G48" s="119">
        <f t="shared" si="6"/>
        <v>157100</v>
      </c>
      <c r="H48" s="119">
        <f t="shared" si="6"/>
        <v>163600</v>
      </c>
      <c r="J48" s="25"/>
    </row>
    <row r="49" spans="1:10" ht="41.25" customHeight="1">
      <c r="A49" s="29">
        <v>38</v>
      </c>
      <c r="B49" s="35" t="s">
        <v>82</v>
      </c>
      <c r="C49" s="69">
        <v>120081090</v>
      </c>
      <c r="D49" s="133">
        <v>240</v>
      </c>
      <c r="E49" s="134"/>
      <c r="F49" s="119">
        <f t="shared" si="6"/>
        <v>151700</v>
      </c>
      <c r="G49" s="119">
        <f t="shared" si="6"/>
        <v>157100</v>
      </c>
      <c r="H49" s="119">
        <f t="shared" si="6"/>
        <v>163600</v>
      </c>
      <c r="J49" s="25"/>
    </row>
    <row r="50" spans="1:10" ht="15.75" customHeight="1">
      <c r="A50" s="29">
        <v>39</v>
      </c>
      <c r="B50" s="28" t="s">
        <v>87</v>
      </c>
      <c r="C50" s="69">
        <v>120081090</v>
      </c>
      <c r="D50" s="133">
        <v>240</v>
      </c>
      <c r="E50" s="134" t="s">
        <v>89</v>
      </c>
      <c r="F50" s="119">
        <f t="shared" si="6"/>
        <v>151700</v>
      </c>
      <c r="G50" s="119">
        <f t="shared" si="6"/>
        <v>157100</v>
      </c>
      <c r="H50" s="119">
        <f t="shared" si="6"/>
        <v>163600</v>
      </c>
      <c r="J50" s="25"/>
    </row>
    <row r="51" spans="1:10" ht="15.75" customHeight="1">
      <c r="A51" s="29">
        <v>40</v>
      </c>
      <c r="B51" s="28" t="s">
        <v>72</v>
      </c>
      <c r="C51" s="69">
        <v>120081090</v>
      </c>
      <c r="D51" s="133">
        <v>240</v>
      </c>
      <c r="E51" s="134" t="s">
        <v>90</v>
      </c>
      <c r="F51" s="132">
        <v>151700</v>
      </c>
      <c r="G51" s="132">
        <v>157100</v>
      </c>
      <c r="H51" s="132">
        <v>163600</v>
      </c>
      <c r="J51" s="25"/>
    </row>
    <row r="52" spans="1:10" ht="132.75" customHeight="1">
      <c r="A52" s="29">
        <v>41</v>
      </c>
      <c r="B52" s="85" t="s">
        <v>129</v>
      </c>
      <c r="C52" s="70">
        <v>120082120</v>
      </c>
      <c r="D52" s="133"/>
      <c r="E52" s="134"/>
      <c r="F52" s="119">
        <f aca="true" t="shared" si="7" ref="F52:H53">F53</f>
        <v>186000</v>
      </c>
      <c r="G52" s="119">
        <f t="shared" si="7"/>
        <v>307745</v>
      </c>
      <c r="H52" s="119">
        <f t="shared" si="7"/>
        <v>301245.7</v>
      </c>
      <c r="J52" s="25"/>
    </row>
    <row r="53" spans="1:10" ht="28.5" customHeight="1">
      <c r="A53" s="29">
        <v>42</v>
      </c>
      <c r="B53" s="35" t="s">
        <v>80</v>
      </c>
      <c r="C53" s="70">
        <v>120082120</v>
      </c>
      <c r="D53" s="133">
        <v>200</v>
      </c>
      <c r="E53" s="134"/>
      <c r="F53" s="119">
        <f t="shared" si="7"/>
        <v>186000</v>
      </c>
      <c r="G53" s="119">
        <f t="shared" si="7"/>
        <v>307745</v>
      </c>
      <c r="H53" s="119">
        <f t="shared" si="7"/>
        <v>301245.7</v>
      </c>
      <c r="J53" s="25"/>
    </row>
    <row r="54" spans="1:10" ht="41.25" customHeight="1">
      <c r="A54" s="29">
        <v>43</v>
      </c>
      <c r="B54" s="35" t="s">
        <v>82</v>
      </c>
      <c r="C54" s="70">
        <v>120082120</v>
      </c>
      <c r="D54" s="133">
        <v>240</v>
      </c>
      <c r="E54" s="134"/>
      <c r="F54" s="132">
        <f>'прил 6 ведом'!G98</f>
        <v>186000</v>
      </c>
      <c r="G54" s="132">
        <f>'прил 6 ведом'!H100</f>
        <v>307745</v>
      </c>
      <c r="H54" s="132">
        <f>'прил 6 ведом'!I100</f>
        <v>301245.7</v>
      </c>
      <c r="J54" s="25"/>
    </row>
    <row r="55" spans="1:10" ht="40.5" customHeight="1">
      <c r="A55" s="29">
        <v>44</v>
      </c>
      <c r="B55" s="137" t="s">
        <v>42</v>
      </c>
      <c r="C55" s="138">
        <v>130000000</v>
      </c>
      <c r="D55" s="134"/>
      <c r="E55" s="134"/>
      <c r="F55" s="139">
        <f aca="true" t="shared" si="8" ref="F55:H57">F56</f>
        <v>163341.2</v>
      </c>
      <c r="G55" s="139">
        <f t="shared" si="8"/>
        <v>194928.2</v>
      </c>
      <c r="H55" s="139">
        <f t="shared" si="8"/>
        <v>194928.2</v>
      </c>
      <c r="J55" s="25"/>
    </row>
    <row r="56" spans="1:10" ht="126.75" customHeight="1">
      <c r="A56" s="29">
        <v>45</v>
      </c>
      <c r="B56" s="28" t="s">
        <v>190</v>
      </c>
      <c r="C56" s="69">
        <v>130082020</v>
      </c>
      <c r="D56" s="134"/>
      <c r="E56" s="134"/>
      <c r="F56" s="120">
        <f t="shared" si="8"/>
        <v>163341.2</v>
      </c>
      <c r="G56" s="120">
        <f t="shared" si="8"/>
        <v>194928.2</v>
      </c>
      <c r="H56" s="120">
        <f t="shared" si="8"/>
        <v>194928.2</v>
      </c>
      <c r="J56" s="25"/>
    </row>
    <row r="57" spans="1:10" ht="30" customHeight="1">
      <c r="A57" s="29">
        <v>46</v>
      </c>
      <c r="B57" s="35" t="s">
        <v>80</v>
      </c>
      <c r="C57" s="70">
        <v>130082020</v>
      </c>
      <c r="D57" s="134" t="s">
        <v>81</v>
      </c>
      <c r="E57" s="134"/>
      <c r="F57" s="119">
        <f t="shared" si="8"/>
        <v>163341.2</v>
      </c>
      <c r="G57" s="119">
        <f t="shared" si="8"/>
        <v>194928.2</v>
      </c>
      <c r="H57" s="119">
        <f t="shared" si="8"/>
        <v>194928.2</v>
      </c>
      <c r="J57" s="25"/>
    </row>
    <row r="58" spans="1:10" ht="42.75" customHeight="1">
      <c r="A58" s="29">
        <v>47</v>
      </c>
      <c r="B58" s="35" t="s">
        <v>82</v>
      </c>
      <c r="C58" s="70">
        <v>130082020</v>
      </c>
      <c r="D58" s="134" t="s">
        <v>83</v>
      </c>
      <c r="E58" s="134"/>
      <c r="F58" s="119">
        <f>F59</f>
        <v>163341.2</v>
      </c>
      <c r="G58" s="119">
        <f>G59</f>
        <v>194928.2</v>
      </c>
      <c r="H58" s="119">
        <f>H59</f>
        <v>194928.2</v>
      </c>
      <c r="J58" s="25"/>
    </row>
    <row r="59" spans="1:10" ht="30" customHeight="1">
      <c r="A59" s="29">
        <v>48</v>
      </c>
      <c r="B59" s="28" t="s">
        <v>277</v>
      </c>
      <c r="C59" s="69"/>
      <c r="D59" s="133"/>
      <c r="E59" s="134" t="s">
        <v>2</v>
      </c>
      <c r="F59" s="119">
        <f>F60+F63+F68</f>
        <v>163341.2</v>
      </c>
      <c r="G59" s="119">
        <f>G60+G63+G68</f>
        <v>194928.2</v>
      </c>
      <c r="H59" s="119">
        <f>H60+H63+H68</f>
        <v>194928.2</v>
      </c>
      <c r="J59" s="25"/>
    </row>
    <row r="60" spans="1:10" ht="129.75" customHeight="1">
      <c r="A60" s="29">
        <v>49</v>
      </c>
      <c r="B60" s="28" t="s">
        <v>191</v>
      </c>
      <c r="C60" s="70">
        <v>130074120</v>
      </c>
      <c r="D60" s="133"/>
      <c r="E60" s="134" t="s">
        <v>397</v>
      </c>
      <c r="F60" s="119">
        <f aca="true" t="shared" si="9" ref="F60:H61">F61</f>
        <v>75317</v>
      </c>
      <c r="G60" s="119">
        <f t="shared" si="9"/>
        <v>105400</v>
      </c>
      <c r="H60" s="119">
        <f t="shared" si="9"/>
        <v>105400</v>
      </c>
      <c r="J60" s="25"/>
    </row>
    <row r="61" spans="1:10" ht="27.75" customHeight="1">
      <c r="A61" s="29">
        <v>50</v>
      </c>
      <c r="B61" s="35" t="s">
        <v>80</v>
      </c>
      <c r="C61" s="70">
        <v>130074120</v>
      </c>
      <c r="D61" s="133">
        <v>200</v>
      </c>
      <c r="E61" s="134" t="s">
        <v>397</v>
      </c>
      <c r="F61" s="119">
        <f t="shared" si="9"/>
        <v>75317</v>
      </c>
      <c r="G61" s="119">
        <f t="shared" si="9"/>
        <v>105400</v>
      </c>
      <c r="H61" s="119">
        <f t="shared" si="9"/>
        <v>105400</v>
      </c>
      <c r="J61" s="25"/>
    </row>
    <row r="62" spans="1:10" ht="41.25" customHeight="1">
      <c r="A62" s="29">
        <v>51</v>
      </c>
      <c r="B62" s="35" t="s">
        <v>82</v>
      </c>
      <c r="C62" s="70">
        <v>130074120</v>
      </c>
      <c r="D62" s="133">
        <v>240</v>
      </c>
      <c r="E62" s="134" t="s">
        <v>397</v>
      </c>
      <c r="F62" s="119">
        <v>75317</v>
      </c>
      <c r="G62" s="119">
        <v>105400</v>
      </c>
      <c r="H62" s="119">
        <v>105400</v>
      </c>
      <c r="J62" s="25"/>
    </row>
    <row r="63" spans="1:10" ht="130.5" customHeight="1">
      <c r="A63" s="29">
        <v>52</v>
      </c>
      <c r="B63" s="28" t="s">
        <v>400</v>
      </c>
      <c r="C63" s="70" t="s">
        <v>401</v>
      </c>
      <c r="D63" s="133"/>
      <c r="E63" s="134" t="s">
        <v>397</v>
      </c>
      <c r="F63" s="119">
        <f aca="true" t="shared" si="10" ref="F63:H64">F64</f>
        <v>3766</v>
      </c>
      <c r="G63" s="119">
        <f t="shared" si="10"/>
        <v>5270</v>
      </c>
      <c r="H63" s="119">
        <f t="shared" si="10"/>
        <v>5270</v>
      </c>
      <c r="J63" s="25"/>
    </row>
    <row r="64" spans="1:10" ht="28.5" customHeight="1">
      <c r="A64" s="29">
        <v>53</v>
      </c>
      <c r="B64" s="35" t="s">
        <v>80</v>
      </c>
      <c r="C64" s="70" t="s">
        <v>401</v>
      </c>
      <c r="D64" s="133">
        <v>200</v>
      </c>
      <c r="E64" s="134" t="s">
        <v>397</v>
      </c>
      <c r="F64" s="119">
        <f t="shared" si="10"/>
        <v>3766</v>
      </c>
      <c r="G64" s="119">
        <f t="shared" si="10"/>
        <v>5270</v>
      </c>
      <c r="H64" s="119">
        <f t="shared" si="10"/>
        <v>5270</v>
      </c>
      <c r="J64" s="25"/>
    </row>
    <row r="65" spans="1:10" ht="45" customHeight="1">
      <c r="A65" s="29">
        <v>54</v>
      </c>
      <c r="B65" s="35" t="s">
        <v>82</v>
      </c>
      <c r="C65" s="70" t="s">
        <v>401</v>
      </c>
      <c r="D65" s="133">
        <v>240</v>
      </c>
      <c r="E65" s="134" t="s">
        <v>397</v>
      </c>
      <c r="F65" s="119">
        <v>3766</v>
      </c>
      <c r="G65" s="119">
        <v>5270</v>
      </c>
      <c r="H65" s="119">
        <v>5270</v>
      </c>
      <c r="J65" s="25"/>
    </row>
    <row r="66" spans="1:10" ht="132" customHeight="1">
      <c r="A66" s="29">
        <v>55</v>
      </c>
      <c r="B66" s="28" t="s">
        <v>191</v>
      </c>
      <c r="C66" s="69">
        <v>130082020</v>
      </c>
      <c r="D66" s="133"/>
      <c r="E66" s="134" t="s">
        <v>3</v>
      </c>
      <c r="F66" s="119">
        <f>'прил 6 ведом'!G81</f>
        <v>84258.2</v>
      </c>
      <c r="G66" s="119">
        <f aca="true" t="shared" si="11" ref="F66:H67">G67</f>
        <v>84258.2</v>
      </c>
      <c r="H66" s="119">
        <f t="shared" si="11"/>
        <v>84258.2</v>
      </c>
      <c r="J66" s="25"/>
    </row>
    <row r="67" spans="1:10" ht="31.5" customHeight="1">
      <c r="A67" s="29">
        <v>56</v>
      </c>
      <c r="B67" s="35" t="s">
        <v>80</v>
      </c>
      <c r="C67" s="69">
        <v>130082020</v>
      </c>
      <c r="D67" s="133">
        <v>200</v>
      </c>
      <c r="E67" s="134" t="s">
        <v>3</v>
      </c>
      <c r="F67" s="119">
        <f t="shared" si="11"/>
        <v>84258.2</v>
      </c>
      <c r="G67" s="119">
        <f t="shared" si="11"/>
        <v>84258.2</v>
      </c>
      <c r="H67" s="119">
        <f t="shared" si="11"/>
        <v>84258.2</v>
      </c>
      <c r="J67" s="25"/>
    </row>
    <row r="68" spans="1:10" ht="39" customHeight="1">
      <c r="A68" s="29">
        <v>57</v>
      </c>
      <c r="B68" s="35" t="s">
        <v>82</v>
      </c>
      <c r="C68" s="69">
        <v>130082020</v>
      </c>
      <c r="D68" s="133">
        <v>240</v>
      </c>
      <c r="E68" s="134" t="s">
        <v>3</v>
      </c>
      <c r="F68" s="132">
        <v>84258.2</v>
      </c>
      <c r="G68" s="132">
        <f>F68</f>
        <v>84258.2</v>
      </c>
      <c r="H68" s="132">
        <f>G68</f>
        <v>84258.2</v>
      </c>
      <c r="J68" s="25"/>
    </row>
    <row r="69" spans="1:8" ht="28.5" customHeight="1">
      <c r="A69" s="29">
        <v>58</v>
      </c>
      <c r="B69" s="137" t="s">
        <v>212</v>
      </c>
      <c r="C69" s="138">
        <v>1400000000</v>
      </c>
      <c r="D69" s="133"/>
      <c r="E69" s="134"/>
      <c r="F69" s="139">
        <f>F70+F75+F81</f>
        <v>1756320</v>
      </c>
      <c r="G69" s="139">
        <f>G70+G75+G81</f>
        <v>1756320</v>
      </c>
      <c r="H69" s="139">
        <f>H70+H75+H81</f>
        <v>1756320</v>
      </c>
    </row>
    <row r="70" spans="1:8" ht="123" customHeight="1">
      <c r="A70" s="29">
        <v>59</v>
      </c>
      <c r="B70" s="45" t="s">
        <v>213</v>
      </c>
      <c r="C70" s="69">
        <v>140075550</v>
      </c>
      <c r="D70" s="133"/>
      <c r="E70" s="134"/>
      <c r="F70" s="119">
        <f>F71</f>
        <v>34080</v>
      </c>
      <c r="G70" s="119">
        <f aca="true" t="shared" si="12" ref="G70:H73">G71</f>
        <v>34080</v>
      </c>
      <c r="H70" s="119">
        <f t="shared" si="12"/>
        <v>34080</v>
      </c>
    </row>
    <row r="71" spans="1:8" ht="28.5" customHeight="1">
      <c r="A71" s="29">
        <v>60</v>
      </c>
      <c r="B71" s="35" t="s">
        <v>80</v>
      </c>
      <c r="C71" s="69">
        <v>140075550</v>
      </c>
      <c r="D71" s="133">
        <v>200</v>
      </c>
      <c r="E71" s="134"/>
      <c r="F71" s="119">
        <f>F72</f>
        <v>34080</v>
      </c>
      <c r="G71" s="119">
        <f t="shared" si="12"/>
        <v>34080</v>
      </c>
      <c r="H71" s="119">
        <f t="shared" si="12"/>
        <v>34080</v>
      </c>
    </row>
    <row r="72" spans="1:8" ht="39.75" customHeight="1">
      <c r="A72" s="29">
        <v>61</v>
      </c>
      <c r="B72" s="35" t="s">
        <v>82</v>
      </c>
      <c r="C72" s="69">
        <v>140075550</v>
      </c>
      <c r="D72" s="133">
        <v>240</v>
      </c>
      <c r="E72" s="134"/>
      <c r="F72" s="119">
        <f>F73</f>
        <v>34080</v>
      </c>
      <c r="G72" s="119">
        <f t="shared" si="12"/>
        <v>34080</v>
      </c>
      <c r="H72" s="119">
        <f t="shared" si="12"/>
        <v>34080</v>
      </c>
    </row>
    <row r="73" spans="1:8" ht="15.75" customHeight="1">
      <c r="A73" s="29">
        <v>62</v>
      </c>
      <c r="B73" s="45" t="s">
        <v>201</v>
      </c>
      <c r="C73" s="69">
        <v>140075550</v>
      </c>
      <c r="D73" s="133">
        <v>240</v>
      </c>
      <c r="E73" s="134" t="s">
        <v>202</v>
      </c>
      <c r="F73" s="119">
        <f>F74</f>
        <v>34080</v>
      </c>
      <c r="G73" s="119">
        <f t="shared" si="12"/>
        <v>34080</v>
      </c>
      <c r="H73" s="119">
        <f t="shared" si="12"/>
        <v>34080</v>
      </c>
    </row>
    <row r="74" spans="1:8" ht="15.75" customHeight="1">
      <c r="A74" s="29">
        <v>63</v>
      </c>
      <c r="B74" s="45" t="s">
        <v>203</v>
      </c>
      <c r="C74" s="69">
        <v>140075550</v>
      </c>
      <c r="D74" s="133">
        <v>240</v>
      </c>
      <c r="E74" s="134" t="s">
        <v>204</v>
      </c>
      <c r="F74" s="132">
        <f>'прил 6 ведом'!G131</f>
        <v>34080</v>
      </c>
      <c r="G74" s="132">
        <f>F74</f>
        <v>34080</v>
      </c>
      <c r="H74" s="132">
        <f>G74</f>
        <v>34080</v>
      </c>
    </row>
    <row r="75" spans="1:8" ht="118.5" customHeight="1">
      <c r="A75" s="29">
        <v>64</v>
      </c>
      <c r="B75" s="45" t="s">
        <v>217</v>
      </c>
      <c r="C75" s="69" t="s">
        <v>128</v>
      </c>
      <c r="D75" s="133"/>
      <c r="E75" s="134"/>
      <c r="F75" s="119">
        <f>'прил 6 ведом'!G132</f>
        <v>4090</v>
      </c>
      <c r="G75" s="119">
        <f aca="true" t="shared" si="13" ref="G75:H78">G76</f>
        <v>4090</v>
      </c>
      <c r="H75" s="119">
        <f t="shared" si="13"/>
        <v>4090</v>
      </c>
    </row>
    <row r="76" spans="1:8" ht="33.75" customHeight="1">
      <c r="A76" s="29">
        <v>65</v>
      </c>
      <c r="B76" s="35" t="s">
        <v>80</v>
      </c>
      <c r="C76" s="69" t="s">
        <v>128</v>
      </c>
      <c r="D76" s="133">
        <v>200</v>
      </c>
      <c r="E76" s="134"/>
      <c r="F76" s="119">
        <f>F77</f>
        <v>4090</v>
      </c>
      <c r="G76" s="119">
        <f t="shared" si="13"/>
        <v>4090</v>
      </c>
      <c r="H76" s="119">
        <f t="shared" si="13"/>
        <v>4090</v>
      </c>
    </row>
    <row r="77" spans="1:8" ht="42" customHeight="1">
      <c r="A77" s="29">
        <v>66</v>
      </c>
      <c r="B77" s="35" t="s">
        <v>82</v>
      </c>
      <c r="C77" s="69" t="s">
        <v>128</v>
      </c>
      <c r="D77" s="133">
        <v>240</v>
      </c>
      <c r="E77" s="134"/>
      <c r="F77" s="119">
        <f>F78</f>
        <v>4090</v>
      </c>
      <c r="G77" s="119">
        <f t="shared" si="13"/>
        <v>4090</v>
      </c>
      <c r="H77" s="119">
        <f t="shared" si="13"/>
        <v>4090</v>
      </c>
    </row>
    <row r="78" spans="1:8" ht="17.25" customHeight="1">
      <c r="A78" s="29">
        <v>67</v>
      </c>
      <c r="B78" s="45" t="s">
        <v>201</v>
      </c>
      <c r="C78" s="69" t="s">
        <v>128</v>
      </c>
      <c r="D78" s="133">
        <v>240</v>
      </c>
      <c r="E78" s="134" t="s">
        <v>202</v>
      </c>
      <c r="F78" s="119">
        <f>F79</f>
        <v>4090</v>
      </c>
      <c r="G78" s="119">
        <f t="shared" si="13"/>
        <v>4090</v>
      </c>
      <c r="H78" s="119">
        <f t="shared" si="13"/>
        <v>4090</v>
      </c>
    </row>
    <row r="79" spans="1:8" ht="13.5" customHeight="1">
      <c r="A79" s="29">
        <v>68</v>
      </c>
      <c r="B79" s="45" t="s">
        <v>203</v>
      </c>
      <c r="C79" s="69" t="s">
        <v>128</v>
      </c>
      <c r="D79" s="133">
        <v>240</v>
      </c>
      <c r="E79" s="134" t="s">
        <v>204</v>
      </c>
      <c r="F79" s="132">
        <v>4090</v>
      </c>
      <c r="G79" s="132">
        <v>4090</v>
      </c>
      <c r="H79" s="132">
        <v>4090</v>
      </c>
    </row>
    <row r="80" spans="1:8" ht="38.25" customHeight="1">
      <c r="A80" s="29">
        <v>69</v>
      </c>
      <c r="B80" s="35" t="s">
        <v>131</v>
      </c>
      <c r="C80" s="70">
        <v>140000000</v>
      </c>
      <c r="D80" s="134"/>
      <c r="E80" s="134"/>
      <c r="F80" s="119">
        <f>F81</f>
        <v>1718150</v>
      </c>
      <c r="G80" s="119">
        <f>G81+G86</f>
        <v>1718150</v>
      </c>
      <c r="H80" s="119">
        <f>H81+H86</f>
        <v>1718150</v>
      </c>
    </row>
    <row r="81" spans="1:8" ht="91.5" customHeight="1">
      <c r="A81" s="29">
        <v>70</v>
      </c>
      <c r="B81" s="35" t="s">
        <v>240</v>
      </c>
      <c r="C81" s="70">
        <v>140082060</v>
      </c>
      <c r="D81" s="134"/>
      <c r="E81" s="134"/>
      <c r="F81" s="119">
        <f>F82</f>
        <v>1718150</v>
      </c>
      <c r="G81" s="119">
        <f>G82</f>
        <v>1718150</v>
      </c>
      <c r="H81" s="119">
        <f>H82</f>
        <v>1718150</v>
      </c>
    </row>
    <row r="82" spans="1:8" ht="40.5" customHeight="1">
      <c r="A82" s="29">
        <v>71</v>
      </c>
      <c r="B82" s="35" t="s">
        <v>102</v>
      </c>
      <c r="C82" s="70">
        <f>C81</f>
        <v>140082060</v>
      </c>
      <c r="D82" s="134" t="s">
        <v>96</v>
      </c>
      <c r="E82" s="134"/>
      <c r="F82" s="119">
        <f>F83</f>
        <v>1718150</v>
      </c>
      <c r="G82" s="119">
        <f aca="true" t="shared" si="14" ref="G82:H84">G83</f>
        <v>1718150</v>
      </c>
      <c r="H82" s="119">
        <f t="shared" si="14"/>
        <v>1718150</v>
      </c>
    </row>
    <row r="83" spans="1:8" ht="16.5" customHeight="1">
      <c r="A83" s="29">
        <v>72</v>
      </c>
      <c r="B83" s="39" t="s">
        <v>103</v>
      </c>
      <c r="C83" s="70">
        <f>C82</f>
        <v>140082060</v>
      </c>
      <c r="D83" s="134" t="s">
        <v>95</v>
      </c>
      <c r="E83" s="134"/>
      <c r="F83" s="119">
        <f>F84</f>
        <v>1718150</v>
      </c>
      <c r="G83" s="119">
        <f t="shared" si="14"/>
        <v>1718150</v>
      </c>
      <c r="H83" s="119">
        <f t="shared" si="14"/>
        <v>1718150</v>
      </c>
    </row>
    <row r="84" spans="1:8" ht="16.5" customHeight="1">
      <c r="A84" s="29">
        <v>73</v>
      </c>
      <c r="B84" s="35" t="s">
        <v>25</v>
      </c>
      <c r="C84" s="70">
        <f>C83</f>
        <v>140082060</v>
      </c>
      <c r="D84" s="134" t="s">
        <v>95</v>
      </c>
      <c r="E84" s="134" t="s">
        <v>13</v>
      </c>
      <c r="F84" s="119">
        <f>F85</f>
        <v>1718150</v>
      </c>
      <c r="G84" s="119">
        <f t="shared" si="14"/>
        <v>1718150</v>
      </c>
      <c r="H84" s="119">
        <f t="shared" si="14"/>
        <v>1718150</v>
      </c>
    </row>
    <row r="85" spans="1:8" ht="16.5" customHeight="1">
      <c r="A85" s="29">
        <v>74</v>
      </c>
      <c r="B85" s="35" t="s">
        <v>6</v>
      </c>
      <c r="C85" s="70">
        <f>C84</f>
        <v>140082060</v>
      </c>
      <c r="D85" s="134" t="s">
        <v>95</v>
      </c>
      <c r="E85" s="134" t="s">
        <v>14</v>
      </c>
      <c r="F85" s="132">
        <v>1718150</v>
      </c>
      <c r="G85" s="132">
        <f>F85</f>
        <v>1718150</v>
      </c>
      <c r="H85" s="119">
        <f>G85</f>
        <v>1718150</v>
      </c>
    </row>
    <row r="86" spans="1:8" ht="40.5" customHeight="1">
      <c r="A86" s="29">
        <v>75</v>
      </c>
      <c r="B86" s="137" t="s">
        <v>239</v>
      </c>
      <c r="C86" s="138">
        <v>200000000</v>
      </c>
      <c r="D86" s="134"/>
      <c r="E86" s="134"/>
      <c r="F86" s="139">
        <f>F93</f>
        <v>46794</v>
      </c>
      <c r="G86" s="139">
        <f>G93</f>
        <v>0</v>
      </c>
      <c r="H86" s="139">
        <f>H93</f>
        <v>0</v>
      </c>
    </row>
    <row r="87" spans="1:8" ht="25.5" customHeight="1" hidden="1">
      <c r="A87" s="29">
        <v>76</v>
      </c>
      <c r="B87" s="52" t="s">
        <v>327</v>
      </c>
      <c r="C87" s="73">
        <v>210000000</v>
      </c>
      <c r="D87" s="134"/>
      <c r="E87" s="134"/>
      <c r="F87" s="118">
        <f aca="true" t="shared" si="15" ref="F87:H91">F88</f>
        <v>0</v>
      </c>
      <c r="G87" s="118">
        <f t="shared" si="15"/>
        <v>0</v>
      </c>
      <c r="H87" s="118">
        <f t="shared" si="15"/>
        <v>0</v>
      </c>
    </row>
    <row r="88" spans="1:8" ht="78.75" customHeight="1" hidden="1">
      <c r="A88" s="29">
        <v>77</v>
      </c>
      <c r="B88" s="35" t="s">
        <v>328</v>
      </c>
      <c r="C88" s="70">
        <v>210082060</v>
      </c>
      <c r="D88" s="134"/>
      <c r="E88" s="134"/>
      <c r="F88" s="119">
        <f t="shared" si="15"/>
        <v>0</v>
      </c>
      <c r="G88" s="119">
        <f t="shared" si="15"/>
        <v>0</v>
      </c>
      <c r="H88" s="119">
        <f t="shared" si="15"/>
        <v>0</v>
      </c>
    </row>
    <row r="89" spans="1:8" ht="45" customHeight="1" hidden="1">
      <c r="A89" s="29">
        <v>78</v>
      </c>
      <c r="B89" s="35" t="s">
        <v>102</v>
      </c>
      <c r="C89" s="70">
        <f>C88</f>
        <v>210082060</v>
      </c>
      <c r="D89" s="134" t="s">
        <v>96</v>
      </c>
      <c r="E89" s="134"/>
      <c r="F89" s="119">
        <f t="shared" si="15"/>
        <v>0</v>
      </c>
      <c r="G89" s="119">
        <f t="shared" si="15"/>
        <v>0</v>
      </c>
      <c r="H89" s="119">
        <f t="shared" si="15"/>
        <v>0</v>
      </c>
    </row>
    <row r="90" spans="1:8" ht="18.75" customHeight="1" hidden="1">
      <c r="A90" s="29">
        <v>79</v>
      </c>
      <c r="B90" s="39" t="s">
        <v>103</v>
      </c>
      <c r="C90" s="70">
        <f>C89</f>
        <v>210082060</v>
      </c>
      <c r="D90" s="134" t="s">
        <v>95</v>
      </c>
      <c r="E90" s="134"/>
      <c r="F90" s="119">
        <f t="shared" si="15"/>
        <v>0</v>
      </c>
      <c r="G90" s="119">
        <f t="shared" si="15"/>
        <v>0</v>
      </c>
      <c r="H90" s="119">
        <f t="shared" si="15"/>
        <v>0</v>
      </c>
    </row>
    <row r="91" spans="1:8" ht="16.5" customHeight="1" hidden="1">
      <c r="A91" s="29">
        <v>80</v>
      </c>
      <c r="B91" s="35" t="s">
        <v>25</v>
      </c>
      <c r="C91" s="70">
        <f>C90</f>
        <v>210082060</v>
      </c>
      <c r="D91" s="134" t="s">
        <v>95</v>
      </c>
      <c r="E91" s="134" t="s">
        <v>13</v>
      </c>
      <c r="F91" s="119">
        <f t="shared" si="15"/>
        <v>0</v>
      </c>
      <c r="G91" s="119">
        <f t="shared" si="15"/>
        <v>0</v>
      </c>
      <c r="H91" s="119">
        <f t="shared" si="15"/>
        <v>0</v>
      </c>
    </row>
    <row r="92" spans="1:8" ht="16.5" customHeight="1" hidden="1">
      <c r="A92" s="29">
        <v>81</v>
      </c>
      <c r="B92" s="35" t="s">
        <v>6</v>
      </c>
      <c r="C92" s="70">
        <f>C91</f>
        <v>210082060</v>
      </c>
      <c r="D92" s="134" t="s">
        <v>95</v>
      </c>
      <c r="E92" s="134" t="s">
        <v>14</v>
      </c>
      <c r="F92" s="144">
        <v>0</v>
      </c>
      <c r="G92" s="144">
        <v>0</v>
      </c>
      <c r="H92" s="144">
        <f>G92</f>
        <v>0</v>
      </c>
    </row>
    <row r="93" spans="1:8" ht="29.25" customHeight="1">
      <c r="A93" s="29">
        <v>82</v>
      </c>
      <c r="B93" s="35" t="s">
        <v>80</v>
      </c>
      <c r="C93" s="70">
        <f>C94</f>
        <v>220082060</v>
      </c>
      <c r="D93" s="134" t="s">
        <v>96</v>
      </c>
      <c r="E93" s="134"/>
      <c r="F93" s="119">
        <f aca="true" t="shared" si="16" ref="F93:H95">F94</f>
        <v>46794</v>
      </c>
      <c r="G93" s="119">
        <f t="shared" si="16"/>
        <v>0</v>
      </c>
      <c r="H93" s="119">
        <f t="shared" si="16"/>
        <v>0</v>
      </c>
    </row>
    <row r="94" spans="1:8" ht="41.25" customHeight="1">
      <c r="A94" s="29">
        <v>83</v>
      </c>
      <c r="B94" s="35" t="s">
        <v>82</v>
      </c>
      <c r="C94" s="70">
        <f>C95</f>
        <v>220082060</v>
      </c>
      <c r="D94" s="134" t="s">
        <v>95</v>
      </c>
      <c r="E94" s="134"/>
      <c r="F94" s="119">
        <f t="shared" si="16"/>
        <v>46794</v>
      </c>
      <c r="G94" s="119">
        <f t="shared" si="16"/>
        <v>0</v>
      </c>
      <c r="H94" s="119">
        <f t="shared" si="16"/>
        <v>0</v>
      </c>
    </row>
    <row r="95" spans="1:8" ht="16.5" customHeight="1">
      <c r="A95" s="29">
        <v>84</v>
      </c>
      <c r="B95" s="35" t="s">
        <v>91</v>
      </c>
      <c r="C95" s="70">
        <f>C96</f>
        <v>220082060</v>
      </c>
      <c r="D95" s="134" t="s">
        <v>95</v>
      </c>
      <c r="E95" s="134" t="s">
        <v>294</v>
      </c>
      <c r="F95" s="119">
        <f t="shared" si="16"/>
        <v>46794</v>
      </c>
      <c r="G95" s="119">
        <f t="shared" si="16"/>
        <v>0</v>
      </c>
      <c r="H95" s="119">
        <f t="shared" si="16"/>
        <v>0</v>
      </c>
    </row>
    <row r="96" spans="1:8" ht="16.5" customHeight="1">
      <c r="A96" s="29">
        <v>85</v>
      </c>
      <c r="B96" s="35" t="s">
        <v>92</v>
      </c>
      <c r="C96" s="70">
        <v>220082060</v>
      </c>
      <c r="D96" s="134" t="s">
        <v>95</v>
      </c>
      <c r="E96" s="134" t="s">
        <v>295</v>
      </c>
      <c r="F96" s="132">
        <f>'прил 6 ведом'!G138</f>
        <v>46794</v>
      </c>
      <c r="G96" s="132">
        <v>0</v>
      </c>
      <c r="H96" s="132">
        <v>0</v>
      </c>
    </row>
    <row r="97" spans="1:8" ht="28.5" customHeight="1">
      <c r="A97" s="29">
        <v>86</v>
      </c>
      <c r="B97" s="137" t="s">
        <v>64</v>
      </c>
      <c r="C97" s="138">
        <v>8100000000</v>
      </c>
      <c r="D97" s="133"/>
      <c r="E97" s="134"/>
      <c r="F97" s="139">
        <f>F98</f>
        <v>3308949.7</v>
      </c>
      <c r="G97" s="139">
        <f>G98</f>
        <v>3021888.7</v>
      </c>
      <c r="H97" s="139">
        <f>H98</f>
        <v>2847015</v>
      </c>
    </row>
    <row r="98" spans="1:8" ht="30.75" customHeight="1">
      <c r="A98" s="29">
        <v>87</v>
      </c>
      <c r="B98" s="32" t="s">
        <v>68</v>
      </c>
      <c r="C98" s="69">
        <v>8110000000</v>
      </c>
      <c r="D98" s="133"/>
      <c r="E98" s="134"/>
      <c r="F98" s="120">
        <f>F113+F121+F99+F108+F118</f>
        <v>3308949.7</v>
      </c>
      <c r="G98" s="120">
        <f>G113+G121+G99+G108</f>
        <v>3021888.7</v>
      </c>
      <c r="H98" s="120">
        <f>H113+H121+H99+H108</f>
        <v>2847015</v>
      </c>
    </row>
    <row r="99" spans="1:8" ht="90" customHeight="1">
      <c r="A99" s="29">
        <v>88</v>
      </c>
      <c r="B99" s="28" t="s">
        <v>37</v>
      </c>
      <c r="C99" s="69">
        <v>8110051180</v>
      </c>
      <c r="D99" s="134"/>
      <c r="E99" s="134"/>
      <c r="F99" s="121">
        <f>F100+F104</f>
        <v>96638</v>
      </c>
      <c r="G99" s="121">
        <f>G100+G104</f>
        <v>97870</v>
      </c>
      <c r="H99" s="121">
        <f>H100+H104</f>
        <v>0</v>
      </c>
    </row>
    <row r="100" spans="1:8" ht="30.75" customHeight="1">
      <c r="A100" s="29">
        <v>89</v>
      </c>
      <c r="B100" s="32" t="s">
        <v>429</v>
      </c>
      <c r="C100" s="69">
        <v>8110051180</v>
      </c>
      <c r="D100" s="134" t="s">
        <v>163</v>
      </c>
      <c r="E100" s="134"/>
      <c r="F100" s="120">
        <f aca="true" t="shared" si="17" ref="F100:H102">F101</f>
        <v>64449.9</v>
      </c>
      <c r="G100" s="120">
        <f t="shared" si="17"/>
        <v>64449.9</v>
      </c>
      <c r="H100" s="120">
        <f t="shared" si="17"/>
        <v>0</v>
      </c>
    </row>
    <row r="101" spans="1:8" ht="30.75" customHeight="1">
      <c r="A101" s="29">
        <v>90</v>
      </c>
      <c r="B101" s="32" t="s">
        <v>63</v>
      </c>
      <c r="C101" s="71">
        <v>8110051180</v>
      </c>
      <c r="D101" s="134" t="s">
        <v>79</v>
      </c>
      <c r="E101" s="134"/>
      <c r="F101" s="120">
        <f t="shared" si="17"/>
        <v>64449.9</v>
      </c>
      <c r="G101" s="120">
        <f t="shared" si="17"/>
        <v>64449.9</v>
      </c>
      <c r="H101" s="120">
        <f t="shared" si="17"/>
        <v>0</v>
      </c>
    </row>
    <row r="102" spans="1:8" ht="18" customHeight="1">
      <c r="A102" s="29">
        <v>91</v>
      </c>
      <c r="B102" s="28" t="s">
        <v>273</v>
      </c>
      <c r="C102" s="71">
        <v>8110051180</v>
      </c>
      <c r="D102" s="134" t="s">
        <v>79</v>
      </c>
      <c r="E102" s="134" t="s">
        <v>275</v>
      </c>
      <c r="F102" s="120">
        <f t="shared" si="17"/>
        <v>64449.9</v>
      </c>
      <c r="G102" s="120">
        <f t="shared" si="17"/>
        <v>64449.9</v>
      </c>
      <c r="H102" s="120">
        <f t="shared" si="17"/>
        <v>0</v>
      </c>
    </row>
    <row r="103" spans="1:8" ht="18.75" customHeight="1">
      <c r="A103" s="29">
        <v>92</v>
      </c>
      <c r="B103" s="28" t="s">
        <v>274</v>
      </c>
      <c r="C103" s="71">
        <v>8110051180</v>
      </c>
      <c r="D103" s="134" t="s">
        <v>79</v>
      </c>
      <c r="E103" s="134" t="s">
        <v>276</v>
      </c>
      <c r="F103" s="132">
        <f>'прил 6 ведом'!G66</f>
        <v>64449.9</v>
      </c>
      <c r="G103" s="132">
        <f>F103</f>
        <v>64449.9</v>
      </c>
      <c r="H103" s="132">
        <v>0</v>
      </c>
    </row>
    <row r="104" spans="1:8" ht="30.75" customHeight="1">
      <c r="A104" s="29">
        <v>93</v>
      </c>
      <c r="B104" s="32" t="s">
        <v>80</v>
      </c>
      <c r="C104" s="71">
        <v>8110051180</v>
      </c>
      <c r="D104" s="134" t="s">
        <v>81</v>
      </c>
      <c r="E104" s="134"/>
      <c r="F104" s="120">
        <f aca="true" t="shared" si="18" ref="F104:H106">F105</f>
        <v>32188.1</v>
      </c>
      <c r="G104" s="120">
        <f t="shared" si="18"/>
        <v>33420.1</v>
      </c>
      <c r="H104" s="120">
        <f t="shared" si="18"/>
        <v>0</v>
      </c>
    </row>
    <row r="105" spans="1:8" ht="30.75" customHeight="1">
      <c r="A105" s="29">
        <v>94</v>
      </c>
      <c r="B105" s="32" t="s">
        <v>82</v>
      </c>
      <c r="C105" s="71">
        <v>8110051180</v>
      </c>
      <c r="D105" s="134" t="s">
        <v>83</v>
      </c>
      <c r="E105" s="134"/>
      <c r="F105" s="120">
        <f t="shared" si="18"/>
        <v>32188.1</v>
      </c>
      <c r="G105" s="120">
        <f t="shared" si="18"/>
        <v>33420.1</v>
      </c>
      <c r="H105" s="120">
        <f t="shared" si="18"/>
        <v>0</v>
      </c>
    </row>
    <row r="106" spans="1:8" ht="16.5" customHeight="1">
      <c r="A106" s="29">
        <v>95</v>
      </c>
      <c r="B106" s="28" t="s">
        <v>273</v>
      </c>
      <c r="C106" s="71">
        <v>8110051180</v>
      </c>
      <c r="D106" s="134" t="s">
        <v>83</v>
      </c>
      <c r="E106" s="134" t="s">
        <v>275</v>
      </c>
      <c r="F106" s="120">
        <f t="shared" si="18"/>
        <v>32188.1</v>
      </c>
      <c r="G106" s="120">
        <f t="shared" si="18"/>
        <v>33420.1</v>
      </c>
      <c r="H106" s="120">
        <f t="shared" si="18"/>
        <v>0</v>
      </c>
    </row>
    <row r="107" spans="1:8" ht="30" customHeight="1">
      <c r="A107" s="29">
        <v>96</v>
      </c>
      <c r="B107" s="28" t="s">
        <v>274</v>
      </c>
      <c r="C107" s="71">
        <v>8110051180</v>
      </c>
      <c r="D107" s="134" t="s">
        <v>83</v>
      </c>
      <c r="E107" s="134" t="s">
        <v>276</v>
      </c>
      <c r="F107" s="132">
        <f>'прил 6 ведом'!G67</f>
        <v>32188.1</v>
      </c>
      <c r="G107" s="132">
        <f>'прил 6 ведом'!H68</f>
        <v>33420.1</v>
      </c>
      <c r="H107" s="132">
        <v>0</v>
      </c>
    </row>
    <row r="108" spans="1:8" ht="102" customHeight="1">
      <c r="A108" s="29">
        <v>97</v>
      </c>
      <c r="B108" s="137" t="s">
        <v>69</v>
      </c>
      <c r="C108" s="138">
        <v>8110075140</v>
      </c>
      <c r="D108" s="134"/>
      <c r="E108" s="134"/>
      <c r="F108" s="139">
        <f aca="true" t="shared" si="19" ref="F108:H111">F109</f>
        <v>5325</v>
      </c>
      <c r="G108" s="139">
        <f t="shared" si="19"/>
        <v>5325</v>
      </c>
      <c r="H108" s="139">
        <f t="shared" si="19"/>
        <v>5325</v>
      </c>
    </row>
    <row r="109" spans="1:8" ht="32.25" customHeight="1">
      <c r="A109" s="29">
        <v>98</v>
      </c>
      <c r="B109" s="35" t="s">
        <v>80</v>
      </c>
      <c r="C109" s="70">
        <v>8110075140</v>
      </c>
      <c r="D109" s="134" t="s">
        <v>81</v>
      </c>
      <c r="E109" s="134"/>
      <c r="F109" s="119">
        <f t="shared" si="19"/>
        <v>5325</v>
      </c>
      <c r="G109" s="119">
        <f t="shared" si="19"/>
        <v>5325</v>
      </c>
      <c r="H109" s="119">
        <f t="shared" si="19"/>
        <v>5325</v>
      </c>
    </row>
    <row r="110" spans="1:8" ht="39" customHeight="1">
      <c r="A110" s="29">
        <v>99</v>
      </c>
      <c r="B110" s="35" t="s">
        <v>82</v>
      </c>
      <c r="C110" s="70">
        <v>8110075140</v>
      </c>
      <c r="D110" s="134" t="s">
        <v>83</v>
      </c>
      <c r="E110" s="134"/>
      <c r="F110" s="119">
        <f t="shared" si="19"/>
        <v>5325</v>
      </c>
      <c r="G110" s="119">
        <f t="shared" si="19"/>
        <v>5325</v>
      </c>
      <c r="H110" s="119">
        <f t="shared" si="19"/>
        <v>5325</v>
      </c>
    </row>
    <row r="111" spans="1:8" ht="16.5" customHeight="1">
      <c r="A111" s="29">
        <v>100</v>
      </c>
      <c r="B111" s="28" t="s">
        <v>263</v>
      </c>
      <c r="C111" s="70">
        <v>8110075140</v>
      </c>
      <c r="D111" s="134" t="s">
        <v>83</v>
      </c>
      <c r="E111" s="134" t="s">
        <v>8</v>
      </c>
      <c r="F111" s="119">
        <f t="shared" si="19"/>
        <v>5325</v>
      </c>
      <c r="G111" s="119">
        <f t="shared" si="19"/>
        <v>5325</v>
      </c>
      <c r="H111" s="119">
        <f t="shared" si="19"/>
        <v>5325</v>
      </c>
    </row>
    <row r="112" spans="1:8" ht="20.25" customHeight="1">
      <c r="A112" s="29">
        <v>101</v>
      </c>
      <c r="B112" s="28" t="s">
        <v>272</v>
      </c>
      <c r="C112" s="70">
        <v>8110075140</v>
      </c>
      <c r="D112" s="134" t="s">
        <v>83</v>
      </c>
      <c r="E112" s="134" t="s">
        <v>271</v>
      </c>
      <c r="F112" s="132">
        <v>5325</v>
      </c>
      <c r="G112" s="132">
        <v>5325</v>
      </c>
      <c r="H112" s="132">
        <v>5325</v>
      </c>
    </row>
    <row r="113" spans="1:8" ht="80.25" customHeight="1">
      <c r="A113" s="29">
        <v>102</v>
      </c>
      <c r="B113" s="136" t="s">
        <v>229</v>
      </c>
      <c r="C113" s="135">
        <v>8110080050</v>
      </c>
      <c r="D113" s="134"/>
      <c r="E113" s="134"/>
      <c r="F113" s="139">
        <f aca="true" t="shared" si="20" ref="F113:H116">F114</f>
        <v>1000</v>
      </c>
      <c r="G113" s="139">
        <f t="shared" si="20"/>
        <v>1000</v>
      </c>
      <c r="H113" s="139">
        <f t="shared" si="20"/>
        <v>1000</v>
      </c>
    </row>
    <row r="114" spans="1:8" ht="16.5" customHeight="1">
      <c r="A114" s="29">
        <v>103</v>
      </c>
      <c r="B114" s="28" t="s">
        <v>66</v>
      </c>
      <c r="C114" s="69">
        <v>8110080050</v>
      </c>
      <c r="D114" s="134" t="s">
        <v>67</v>
      </c>
      <c r="E114" s="134"/>
      <c r="F114" s="119">
        <f t="shared" si="20"/>
        <v>1000</v>
      </c>
      <c r="G114" s="119">
        <f t="shared" si="20"/>
        <v>1000</v>
      </c>
      <c r="H114" s="119">
        <f t="shared" si="20"/>
        <v>1000</v>
      </c>
    </row>
    <row r="115" spans="1:8" ht="18" customHeight="1">
      <c r="A115" s="29">
        <v>104</v>
      </c>
      <c r="B115" s="28" t="s">
        <v>162</v>
      </c>
      <c r="C115" s="69">
        <v>8110080050</v>
      </c>
      <c r="D115" s="134" t="s">
        <v>161</v>
      </c>
      <c r="E115" s="134"/>
      <c r="F115" s="109">
        <f t="shared" si="20"/>
        <v>1000</v>
      </c>
      <c r="G115" s="109">
        <f t="shared" si="20"/>
        <v>1000</v>
      </c>
      <c r="H115" s="109">
        <f t="shared" si="20"/>
        <v>1000</v>
      </c>
    </row>
    <row r="116" spans="1:8" ht="16.5" customHeight="1">
      <c r="A116" s="29">
        <v>105</v>
      </c>
      <c r="B116" s="28" t="s">
        <v>263</v>
      </c>
      <c r="C116" s="69">
        <v>8110080050</v>
      </c>
      <c r="D116" s="134" t="s">
        <v>161</v>
      </c>
      <c r="E116" s="134" t="s">
        <v>8</v>
      </c>
      <c r="F116" s="109">
        <f t="shared" si="20"/>
        <v>1000</v>
      </c>
      <c r="G116" s="109">
        <f t="shared" si="20"/>
        <v>1000</v>
      </c>
      <c r="H116" s="109">
        <f t="shared" si="20"/>
        <v>1000</v>
      </c>
    </row>
    <row r="117" spans="1:8" ht="17.25" customHeight="1">
      <c r="A117" s="29">
        <v>106</v>
      </c>
      <c r="B117" s="28" t="s">
        <v>162</v>
      </c>
      <c r="C117" s="69">
        <v>8110080050</v>
      </c>
      <c r="D117" s="133">
        <v>870</v>
      </c>
      <c r="E117" s="134" t="s">
        <v>23</v>
      </c>
      <c r="F117" s="109">
        <v>1000</v>
      </c>
      <c r="G117" s="109">
        <v>1000</v>
      </c>
      <c r="H117" s="109">
        <v>1000</v>
      </c>
    </row>
    <row r="118" spans="1:8" ht="81.75" customHeight="1">
      <c r="A118" s="29">
        <v>107</v>
      </c>
      <c r="B118" s="51" t="str">
        <f>'прил 6 ведом'!B23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C118" s="72">
        <f>C119</f>
        <v>8110010210</v>
      </c>
      <c r="D118" s="165"/>
      <c r="E118" s="166"/>
      <c r="F118" s="167">
        <f>F119</f>
        <v>55778</v>
      </c>
      <c r="G118" s="167">
        <v>0</v>
      </c>
      <c r="H118" s="167">
        <v>0</v>
      </c>
    </row>
    <row r="119" spans="1:8" ht="78.75" customHeight="1">
      <c r="A119" s="29">
        <v>108</v>
      </c>
      <c r="B119" s="28" t="str">
        <f>'прил 6 ведом'!B24</f>
        <v>Регдоплата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9" s="69">
        <v>8110010210</v>
      </c>
      <c r="D119" s="133">
        <v>100</v>
      </c>
      <c r="E119" s="134" t="s">
        <v>8</v>
      </c>
      <c r="F119" s="109">
        <f>F120</f>
        <v>55778</v>
      </c>
      <c r="G119" s="109">
        <v>0</v>
      </c>
      <c r="H119" s="109">
        <v>0</v>
      </c>
    </row>
    <row r="120" spans="1:8" ht="17.25" customHeight="1">
      <c r="A120" s="29">
        <v>109</v>
      </c>
      <c r="B120" s="35" t="s">
        <v>63</v>
      </c>
      <c r="C120" s="69">
        <v>8110010210</v>
      </c>
      <c r="D120" s="133">
        <v>120</v>
      </c>
      <c r="E120" s="134" t="s">
        <v>10</v>
      </c>
      <c r="F120" s="109">
        <f>'прил 6 ведом'!G25</f>
        <v>55778</v>
      </c>
      <c r="G120" s="109">
        <v>0</v>
      </c>
      <c r="H120" s="109">
        <v>0</v>
      </c>
    </row>
    <row r="121" spans="1:8" ht="71.25" customHeight="1">
      <c r="A121" s="29">
        <v>110</v>
      </c>
      <c r="B121" s="137" t="s">
        <v>65</v>
      </c>
      <c r="C121" s="138">
        <v>8110080210</v>
      </c>
      <c r="D121" s="133"/>
      <c r="E121" s="134"/>
      <c r="F121" s="139">
        <f>F122+F126+F130</f>
        <v>3150208.7</v>
      </c>
      <c r="G121" s="139">
        <f>G122+G126+G130</f>
        <v>2917693.7</v>
      </c>
      <c r="H121" s="139">
        <f>H122+H126+H130</f>
        <v>2840690</v>
      </c>
    </row>
    <row r="122" spans="1:8" ht="80.25" customHeight="1">
      <c r="A122" s="29">
        <v>111</v>
      </c>
      <c r="B122" s="32" t="s">
        <v>429</v>
      </c>
      <c r="C122" s="69">
        <v>8110080210</v>
      </c>
      <c r="D122" s="133">
        <v>100</v>
      </c>
      <c r="E122" s="134"/>
      <c r="F122" s="109">
        <f aca="true" t="shared" si="21" ref="F122:H124">F123</f>
        <v>2836110</v>
      </c>
      <c r="G122" s="109">
        <f t="shared" si="21"/>
        <v>2836110</v>
      </c>
      <c r="H122" s="109">
        <f t="shared" si="21"/>
        <v>2836110</v>
      </c>
    </row>
    <row r="123" spans="1:8" ht="40.5" customHeight="1">
      <c r="A123" s="29">
        <v>112</v>
      </c>
      <c r="B123" s="35" t="s">
        <v>63</v>
      </c>
      <c r="C123" s="70">
        <v>8110080210</v>
      </c>
      <c r="D123" s="133">
        <v>120</v>
      </c>
      <c r="E123" s="134"/>
      <c r="F123" s="119">
        <f>F124</f>
        <v>2836110</v>
      </c>
      <c r="G123" s="119">
        <f>G124</f>
        <v>2836110</v>
      </c>
      <c r="H123" s="119">
        <f>H124</f>
        <v>2836110</v>
      </c>
    </row>
    <row r="124" spans="1:8" ht="14.25" customHeight="1">
      <c r="A124" s="29">
        <v>113</v>
      </c>
      <c r="B124" s="28" t="s">
        <v>263</v>
      </c>
      <c r="C124" s="70">
        <v>8110080210</v>
      </c>
      <c r="D124" s="133">
        <v>120</v>
      </c>
      <c r="E124" s="134" t="s">
        <v>8</v>
      </c>
      <c r="F124" s="119">
        <f t="shared" si="21"/>
        <v>2836110</v>
      </c>
      <c r="G124" s="119">
        <f>G125</f>
        <v>2836110</v>
      </c>
      <c r="H124" s="119">
        <f>H125</f>
        <v>2836110</v>
      </c>
    </row>
    <row r="125" spans="1:8" ht="78" customHeight="1">
      <c r="A125" s="29">
        <v>114</v>
      </c>
      <c r="B125" s="32" t="s">
        <v>265</v>
      </c>
      <c r="C125" s="70">
        <v>8110080210</v>
      </c>
      <c r="D125" s="133">
        <v>120</v>
      </c>
      <c r="E125" s="134" t="s">
        <v>10</v>
      </c>
      <c r="F125" s="132">
        <f>'прил 6 ведом'!G28</f>
        <v>2836110</v>
      </c>
      <c r="G125" s="132">
        <f>F125</f>
        <v>2836110</v>
      </c>
      <c r="H125" s="132">
        <f>G125</f>
        <v>2836110</v>
      </c>
    </row>
    <row r="126" spans="1:8" ht="29.25" customHeight="1">
      <c r="A126" s="29">
        <v>115</v>
      </c>
      <c r="B126" s="35" t="s">
        <v>80</v>
      </c>
      <c r="C126" s="70">
        <v>8110080210</v>
      </c>
      <c r="D126" s="133">
        <v>200</v>
      </c>
      <c r="E126" s="134"/>
      <c r="F126" s="119">
        <f aca="true" t="shared" si="22" ref="F126:H128">F127</f>
        <v>309518.7</v>
      </c>
      <c r="G126" s="119">
        <f t="shared" si="22"/>
        <v>77003.7</v>
      </c>
      <c r="H126" s="119">
        <f t="shared" si="22"/>
        <v>0</v>
      </c>
    </row>
    <row r="127" spans="1:8" ht="38.25">
      <c r="A127" s="29">
        <v>116</v>
      </c>
      <c r="B127" s="35" t="s">
        <v>82</v>
      </c>
      <c r="C127" s="70">
        <v>8110080210</v>
      </c>
      <c r="D127" s="133">
        <v>240</v>
      </c>
      <c r="E127" s="134"/>
      <c r="F127" s="119">
        <f t="shared" si="22"/>
        <v>309518.7</v>
      </c>
      <c r="G127" s="119">
        <f t="shared" si="22"/>
        <v>77003.7</v>
      </c>
      <c r="H127" s="119">
        <f t="shared" si="22"/>
        <v>0</v>
      </c>
    </row>
    <row r="128" spans="1:8" ht="12.75">
      <c r="A128" s="29">
        <v>117</v>
      </c>
      <c r="B128" s="28" t="s">
        <v>263</v>
      </c>
      <c r="C128" s="70">
        <v>8110080210</v>
      </c>
      <c r="D128" s="133">
        <v>240</v>
      </c>
      <c r="E128" s="134" t="s">
        <v>8</v>
      </c>
      <c r="F128" s="122">
        <f t="shared" si="22"/>
        <v>309518.7</v>
      </c>
      <c r="G128" s="122">
        <f t="shared" si="22"/>
        <v>77003.7</v>
      </c>
      <c r="H128" s="122">
        <f t="shared" si="22"/>
        <v>0</v>
      </c>
    </row>
    <row r="129" spans="1:8" ht="78.75" customHeight="1">
      <c r="A129" s="29">
        <v>118</v>
      </c>
      <c r="B129" s="32" t="s">
        <v>265</v>
      </c>
      <c r="C129" s="70">
        <v>8110080210</v>
      </c>
      <c r="D129" s="133">
        <v>240</v>
      </c>
      <c r="E129" s="134" t="s">
        <v>10</v>
      </c>
      <c r="F129" s="132">
        <v>309518.7</v>
      </c>
      <c r="G129" s="132">
        <f>'прил 6 ведом'!H30</f>
        <v>77003.7</v>
      </c>
      <c r="H129" s="132">
        <v>0</v>
      </c>
    </row>
    <row r="130" spans="1:8" ht="12.75">
      <c r="A130" s="29">
        <v>119</v>
      </c>
      <c r="B130" s="35" t="s">
        <v>66</v>
      </c>
      <c r="C130" s="70">
        <v>8110080210</v>
      </c>
      <c r="D130" s="133">
        <v>800</v>
      </c>
      <c r="E130" s="134"/>
      <c r="F130" s="119">
        <f aca="true" t="shared" si="23" ref="F130:H131">F131</f>
        <v>4580</v>
      </c>
      <c r="G130" s="119">
        <f t="shared" si="23"/>
        <v>4580</v>
      </c>
      <c r="H130" s="119">
        <f t="shared" si="23"/>
        <v>4580</v>
      </c>
    </row>
    <row r="131" spans="1:8" ht="15.75" customHeight="1">
      <c r="A131" s="29">
        <v>120</v>
      </c>
      <c r="B131" s="35" t="s">
        <v>164</v>
      </c>
      <c r="C131" s="70">
        <v>8110080210</v>
      </c>
      <c r="D131" s="133">
        <v>850</v>
      </c>
      <c r="E131" s="134"/>
      <c r="F131" s="119">
        <f t="shared" si="23"/>
        <v>4580</v>
      </c>
      <c r="G131" s="119">
        <f t="shared" si="23"/>
        <v>4580</v>
      </c>
      <c r="H131" s="119">
        <f t="shared" si="23"/>
        <v>4580</v>
      </c>
    </row>
    <row r="132" spans="1:8" ht="12.75">
      <c r="A132" s="29">
        <v>121</v>
      </c>
      <c r="B132" s="28" t="s">
        <v>263</v>
      </c>
      <c r="C132" s="70">
        <v>8110080210</v>
      </c>
      <c r="D132" s="133">
        <v>850</v>
      </c>
      <c r="E132" s="134" t="s">
        <v>8</v>
      </c>
      <c r="F132" s="119">
        <f>F133</f>
        <v>4580</v>
      </c>
      <c r="G132" s="119">
        <f>G133</f>
        <v>4580</v>
      </c>
      <c r="H132" s="119">
        <f>H133</f>
        <v>4580</v>
      </c>
    </row>
    <row r="133" spans="1:8" ht="81" customHeight="1">
      <c r="A133" s="29">
        <v>122</v>
      </c>
      <c r="B133" s="32" t="s">
        <v>265</v>
      </c>
      <c r="C133" s="70">
        <v>8110080210</v>
      </c>
      <c r="D133" s="133">
        <v>850</v>
      </c>
      <c r="E133" s="134" t="s">
        <v>10</v>
      </c>
      <c r="F133" s="132">
        <v>4580</v>
      </c>
      <c r="G133" s="132">
        <v>4580</v>
      </c>
      <c r="H133" s="132">
        <v>4580</v>
      </c>
    </row>
    <row r="134" spans="1:8" ht="97.5" customHeight="1" hidden="1">
      <c r="A134" s="29">
        <v>123</v>
      </c>
      <c r="B134" s="32" t="s">
        <v>70</v>
      </c>
      <c r="C134" s="70">
        <v>8110080850</v>
      </c>
      <c r="D134" s="140"/>
      <c r="E134" s="141"/>
      <c r="F134" s="118">
        <f aca="true" t="shared" si="24" ref="F134:H137">F135</f>
        <v>0</v>
      </c>
      <c r="G134" s="118">
        <f t="shared" si="24"/>
        <v>0</v>
      </c>
      <c r="H134" s="118">
        <f t="shared" si="24"/>
        <v>0</v>
      </c>
    </row>
    <row r="135" spans="1:8" ht="30" customHeight="1" hidden="1">
      <c r="A135" s="29">
        <v>124</v>
      </c>
      <c r="B135" s="35" t="s">
        <v>80</v>
      </c>
      <c r="C135" s="70">
        <v>8110080850</v>
      </c>
      <c r="D135" s="140">
        <v>200</v>
      </c>
      <c r="E135" s="141"/>
      <c r="F135" s="119">
        <f t="shared" si="24"/>
        <v>0</v>
      </c>
      <c r="G135" s="119">
        <f t="shared" si="24"/>
        <v>0</v>
      </c>
      <c r="H135" s="119">
        <f t="shared" si="24"/>
        <v>0</v>
      </c>
    </row>
    <row r="136" spans="1:8" ht="42" customHeight="1" hidden="1">
      <c r="A136" s="29">
        <v>125</v>
      </c>
      <c r="B136" s="35" t="s">
        <v>82</v>
      </c>
      <c r="C136" s="70">
        <v>8110080850</v>
      </c>
      <c r="D136" s="140">
        <v>240</v>
      </c>
      <c r="E136" s="141"/>
      <c r="F136" s="119">
        <f t="shared" si="24"/>
        <v>0</v>
      </c>
      <c r="G136" s="119">
        <f t="shared" si="24"/>
        <v>0</v>
      </c>
      <c r="H136" s="119">
        <f t="shared" si="24"/>
        <v>0</v>
      </c>
    </row>
    <row r="137" spans="1:8" ht="18" customHeight="1" hidden="1">
      <c r="A137" s="29">
        <v>126</v>
      </c>
      <c r="B137" s="32" t="s">
        <v>263</v>
      </c>
      <c r="C137" s="70">
        <v>8110080850</v>
      </c>
      <c r="D137" s="140">
        <v>240</v>
      </c>
      <c r="E137" s="141" t="s">
        <v>8</v>
      </c>
      <c r="F137" s="119">
        <f t="shared" si="24"/>
        <v>0</v>
      </c>
      <c r="G137" s="119">
        <f t="shared" si="24"/>
        <v>0</v>
      </c>
      <c r="H137" s="119">
        <f t="shared" si="24"/>
        <v>0</v>
      </c>
    </row>
    <row r="138" spans="1:8" ht="17.25" customHeight="1" hidden="1">
      <c r="A138" s="29">
        <v>127</v>
      </c>
      <c r="B138" s="32" t="s">
        <v>272</v>
      </c>
      <c r="C138" s="70">
        <v>8110080850</v>
      </c>
      <c r="D138" s="140">
        <v>240</v>
      </c>
      <c r="E138" s="141" t="s">
        <v>271</v>
      </c>
      <c r="F138" s="144">
        <v>0</v>
      </c>
      <c r="G138" s="144">
        <v>0</v>
      </c>
      <c r="H138" s="144">
        <v>0</v>
      </c>
    </row>
    <row r="139" spans="1:8" ht="28.5" customHeight="1">
      <c r="A139" s="29">
        <v>128</v>
      </c>
      <c r="B139" s="35" t="s">
        <v>398</v>
      </c>
      <c r="C139" s="70">
        <v>8110080210</v>
      </c>
      <c r="D139" s="133"/>
      <c r="E139" s="134" t="s">
        <v>396</v>
      </c>
      <c r="F139" s="132">
        <f aca="true" t="shared" si="25" ref="F139:H140">F140</f>
        <v>0</v>
      </c>
      <c r="G139" s="132">
        <f t="shared" si="25"/>
        <v>0</v>
      </c>
      <c r="H139" s="132">
        <f t="shared" si="25"/>
        <v>0</v>
      </c>
    </row>
    <row r="140" spans="1:8" ht="15.75" customHeight="1">
      <c r="A140" s="29">
        <v>129</v>
      </c>
      <c r="B140" s="35" t="s">
        <v>66</v>
      </c>
      <c r="C140" s="70">
        <v>8110080210</v>
      </c>
      <c r="D140" s="133">
        <v>800</v>
      </c>
      <c r="E140" s="134" t="s">
        <v>396</v>
      </c>
      <c r="F140" s="132">
        <f t="shared" si="25"/>
        <v>0</v>
      </c>
      <c r="G140" s="132">
        <f t="shared" si="25"/>
        <v>0</v>
      </c>
      <c r="H140" s="132">
        <f t="shared" si="25"/>
        <v>0</v>
      </c>
    </row>
    <row r="141" spans="1:8" ht="14.25" customHeight="1">
      <c r="A141" s="29">
        <v>130</v>
      </c>
      <c r="B141" s="35" t="s">
        <v>405</v>
      </c>
      <c r="C141" s="70">
        <v>8110080210</v>
      </c>
      <c r="D141" s="133">
        <v>880</v>
      </c>
      <c r="E141" s="134" t="s">
        <v>396</v>
      </c>
      <c r="F141" s="132">
        <v>0</v>
      </c>
      <c r="G141" s="132">
        <v>0</v>
      </c>
      <c r="H141" s="132">
        <v>0</v>
      </c>
    </row>
    <row r="142" spans="1:8" ht="17.25" customHeight="1" hidden="1">
      <c r="A142" s="29">
        <v>131</v>
      </c>
      <c r="B142" s="32"/>
      <c r="C142" s="70"/>
      <c r="D142" s="133"/>
      <c r="E142" s="134"/>
      <c r="F142" s="132"/>
      <c r="G142" s="132"/>
      <c r="H142" s="132"/>
    </row>
    <row r="143" spans="1:8" ht="17.25" customHeight="1" hidden="1">
      <c r="A143" s="29">
        <v>132</v>
      </c>
      <c r="B143" s="32"/>
      <c r="C143" s="70"/>
      <c r="D143" s="133"/>
      <c r="E143" s="134"/>
      <c r="F143" s="132"/>
      <c r="G143" s="132"/>
      <c r="H143" s="132"/>
    </row>
    <row r="144" spans="1:8" ht="39" customHeight="1" hidden="1">
      <c r="A144" s="29">
        <v>133</v>
      </c>
      <c r="B144" s="32"/>
      <c r="C144" s="70"/>
      <c r="D144" s="133"/>
      <c r="E144" s="134"/>
      <c r="F144" s="132"/>
      <c r="G144" s="132"/>
      <c r="H144" s="132"/>
    </row>
    <row r="145" spans="1:8" ht="55.5" customHeight="1">
      <c r="A145" s="29">
        <v>134</v>
      </c>
      <c r="B145" s="137" t="s">
        <v>60</v>
      </c>
      <c r="C145" s="138">
        <v>9100000000</v>
      </c>
      <c r="D145" s="133"/>
      <c r="E145" s="134"/>
      <c r="F145" s="139">
        <f>F146</f>
        <v>766240</v>
      </c>
      <c r="G145" s="139">
        <f>G146</f>
        <v>766240</v>
      </c>
      <c r="H145" s="139">
        <f>H146</f>
        <v>766240</v>
      </c>
    </row>
    <row r="146" spans="1:8" ht="25.5">
      <c r="A146" s="29">
        <v>135</v>
      </c>
      <c r="B146" s="28" t="s">
        <v>61</v>
      </c>
      <c r="C146" s="69">
        <v>9110000000</v>
      </c>
      <c r="D146" s="133"/>
      <c r="E146" s="134"/>
      <c r="F146" s="109">
        <f>F149</f>
        <v>766240</v>
      </c>
      <c r="G146" s="109">
        <f>G149</f>
        <v>766240</v>
      </c>
      <c r="H146" s="109">
        <f>H149</f>
        <v>766240</v>
      </c>
    </row>
    <row r="147" spans="1:8" ht="90" customHeight="1">
      <c r="A147" s="29">
        <v>136</v>
      </c>
      <c r="B147" s="32" t="s">
        <v>62</v>
      </c>
      <c r="C147" s="69">
        <v>9110080210</v>
      </c>
      <c r="D147" s="133"/>
      <c r="E147" s="134"/>
      <c r="F147" s="109">
        <f aca="true" t="shared" si="26" ref="F147:H150">F148</f>
        <v>766240</v>
      </c>
      <c r="G147" s="109">
        <f t="shared" si="26"/>
        <v>766240</v>
      </c>
      <c r="H147" s="109">
        <f t="shared" si="26"/>
        <v>766240</v>
      </c>
    </row>
    <row r="148" spans="1:8" ht="83.25" customHeight="1">
      <c r="A148" s="29">
        <v>137</v>
      </c>
      <c r="B148" s="32" t="s">
        <v>429</v>
      </c>
      <c r="C148" s="69">
        <v>9110080210</v>
      </c>
      <c r="D148" s="133">
        <v>100</v>
      </c>
      <c r="E148" s="134"/>
      <c r="F148" s="109">
        <f t="shared" si="26"/>
        <v>766240</v>
      </c>
      <c r="G148" s="109">
        <f t="shared" si="26"/>
        <v>766240</v>
      </c>
      <c r="H148" s="109">
        <f t="shared" si="26"/>
        <v>766240</v>
      </c>
    </row>
    <row r="149" spans="1:8" ht="38.25">
      <c r="A149" s="29">
        <v>138</v>
      </c>
      <c r="B149" s="35" t="s">
        <v>63</v>
      </c>
      <c r="C149" s="70">
        <v>9110080210</v>
      </c>
      <c r="D149" s="133">
        <v>120</v>
      </c>
      <c r="E149" s="134"/>
      <c r="F149" s="119">
        <f t="shared" si="26"/>
        <v>766240</v>
      </c>
      <c r="G149" s="119">
        <f t="shared" si="26"/>
        <v>766240</v>
      </c>
      <c r="H149" s="119">
        <f t="shared" si="26"/>
        <v>766240</v>
      </c>
    </row>
    <row r="150" spans="1:8" ht="12.75">
      <c r="A150" s="29">
        <v>139</v>
      </c>
      <c r="B150" s="28" t="s">
        <v>263</v>
      </c>
      <c r="C150" s="70">
        <v>9110080210</v>
      </c>
      <c r="D150" s="133">
        <v>120</v>
      </c>
      <c r="E150" s="134" t="s">
        <v>8</v>
      </c>
      <c r="F150" s="119">
        <f t="shared" si="26"/>
        <v>766240</v>
      </c>
      <c r="G150" s="119">
        <f t="shared" si="26"/>
        <v>766240</v>
      </c>
      <c r="H150" s="119">
        <f t="shared" si="26"/>
        <v>766240</v>
      </c>
    </row>
    <row r="151" spans="1:8" ht="54.75" customHeight="1">
      <c r="A151" s="29">
        <v>140</v>
      </c>
      <c r="B151" s="32" t="s">
        <v>16</v>
      </c>
      <c r="C151" s="70">
        <v>9110080210</v>
      </c>
      <c r="D151" s="133">
        <v>120</v>
      </c>
      <c r="E151" s="134" t="s">
        <v>9</v>
      </c>
      <c r="F151" s="132">
        <f>'прил 5 РП'!D11</f>
        <v>766240</v>
      </c>
      <c r="G151" s="132">
        <v>766240</v>
      </c>
      <c r="H151" s="132">
        <v>766240</v>
      </c>
    </row>
    <row r="152" spans="1:8" ht="42" customHeight="1">
      <c r="A152" s="29">
        <v>141</v>
      </c>
      <c r="B152" s="145" t="s">
        <v>329</v>
      </c>
      <c r="C152" s="73">
        <v>100000000</v>
      </c>
      <c r="D152" s="134" t="s">
        <v>316</v>
      </c>
      <c r="E152" s="134" t="s">
        <v>311</v>
      </c>
      <c r="F152" s="139">
        <f>F153+F156</f>
        <v>64980.1</v>
      </c>
      <c r="G152" s="139">
        <f>G153+G156</f>
        <v>64980.1</v>
      </c>
      <c r="H152" s="139">
        <f>H153+H156</f>
        <v>64980.1</v>
      </c>
    </row>
    <row r="153" spans="1:8" ht="218.25" customHeight="1">
      <c r="A153" s="29">
        <v>142</v>
      </c>
      <c r="B153" s="155" t="s">
        <v>432</v>
      </c>
      <c r="C153" s="70">
        <v>140082110</v>
      </c>
      <c r="D153" s="134" t="s">
        <v>316</v>
      </c>
      <c r="E153" s="134" t="s">
        <v>313</v>
      </c>
      <c r="F153" s="132">
        <f aca="true" t="shared" si="27" ref="F153:H154">F154</f>
        <v>48528</v>
      </c>
      <c r="G153" s="132">
        <f t="shared" si="27"/>
        <v>48528</v>
      </c>
      <c r="H153" s="132">
        <f t="shared" si="27"/>
        <v>48528</v>
      </c>
    </row>
    <row r="154" spans="1:8" ht="15" customHeight="1">
      <c r="A154" s="29">
        <v>143</v>
      </c>
      <c r="B154" s="130" t="s">
        <v>323</v>
      </c>
      <c r="C154" s="70">
        <v>140082110</v>
      </c>
      <c r="D154" s="134" t="s">
        <v>96</v>
      </c>
      <c r="E154" s="134" t="s">
        <v>313</v>
      </c>
      <c r="F154" s="132">
        <f t="shared" si="27"/>
        <v>48528</v>
      </c>
      <c r="G154" s="132">
        <f t="shared" si="27"/>
        <v>48528</v>
      </c>
      <c r="H154" s="132">
        <f t="shared" si="27"/>
        <v>48528</v>
      </c>
    </row>
    <row r="155" spans="1:8" ht="15" customHeight="1">
      <c r="A155" s="29">
        <v>144</v>
      </c>
      <c r="B155" s="154" t="s">
        <v>260</v>
      </c>
      <c r="C155" s="70">
        <v>140082110</v>
      </c>
      <c r="D155" s="133">
        <v>540</v>
      </c>
      <c r="E155" s="134" t="s">
        <v>313</v>
      </c>
      <c r="F155" s="132">
        <v>48528</v>
      </c>
      <c r="G155" s="132">
        <v>48528</v>
      </c>
      <c r="H155" s="132">
        <v>48528</v>
      </c>
    </row>
    <row r="156" spans="1:8" ht="140.25" customHeight="1">
      <c r="A156" s="29">
        <v>145</v>
      </c>
      <c r="B156" s="152" t="s">
        <v>433</v>
      </c>
      <c r="C156" s="70">
        <v>8110082090</v>
      </c>
      <c r="D156" s="134" t="s">
        <v>316</v>
      </c>
      <c r="E156" s="134" t="s">
        <v>285</v>
      </c>
      <c r="F156" s="132">
        <f aca="true" t="shared" si="28" ref="F156:H157">F157</f>
        <v>16452.1</v>
      </c>
      <c r="G156" s="132">
        <f t="shared" si="28"/>
        <v>16452.1</v>
      </c>
      <c r="H156" s="132">
        <f t="shared" si="28"/>
        <v>16452.1</v>
      </c>
    </row>
    <row r="157" spans="1:8" ht="15" customHeight="1">
      <c r="A157" s="29">
        <v>146</v>
      </c>
      <c r="B157" s="130" t="s">
        <v>323</v>
      </c>
      <c r="C157" s="70">
        <v>8110082090</v>
      </c>
      <c r="D157" s="133">
        <v>500</v>
      </c>
      <c r="E157" s="134" t="s">
        <v>285</v>
      </c>
      <c r="F157" s="132">
        <f t="shared" si="28"/>
        <v>16452.1</v>
      </c>
      <c r="G157" s="132">
        <f t="shared" si="28"/>
        <v>16452.1</v>
      </c>
      <c r="H157" s="132">
        <f t="shared" si="28"/>
        <v>16452.1</v>
      </c>
    </row>
    <row r="158" spans="1:8" ht="15" customHeight="1">
      <c r="A158" s="29">
        <v>147</v>
      </c>
      <c r="B158" s="154" t="s">
        <v>260</v>
      </c>
      <c r="C158" s="70">
        <v>8110082090</v>
      </c>
      <c r="D158" s="133">
        <v>540</v>
      </c>
      <c r="E158" s="134" t="s">
        <v>285</v>
      </c>
      <c r="F158" s="132">
        <f>'прил 6 ведом'!G146</f>
        <v>16452.1</v>
      </c>
      <c r="G158" s="132">
        <f>F158</f>
        <v>16452.1</v>
      </c>
      <c r="H158" s="132">
        <f>G158</f>
        <v>16452.1</v>
      </c>
    </row>
    <row r="159" spans="1:9" ht="15">
      <c r="A159" s="29">
        <v>148</v>
      </c>
      <c r="B159" s="28" t="s">
        <v>30</v>
      </c>
      <c r="C159" s="29"/>
      <c r="D159" s="33"/>
      <c r="E159" s="29"/>
      <c r="F159" s="122">
        <v>0</v>
      </c>
      <c r="G159" s="122">
        <f>'прил 5 РП'!E35</f>
        <v>191677</v>
      </c>
      <c r="H159" s="122">
        <f>'прил 5 РП'!F35</f>
        <v>369566</v>
      </c>
      <c r="I159" s="23"/>
    </row>
    <row r="160" spans="1:9" ht="15">
      <c r="A160" s="236"/>
      <c r="B160" s="237"/>
      <c r="C160" s="29"/>
      <c r="D160" s="34"/>
      <c r="E160" s="29"/>
      <c r="F160" s="109">
        <f>F159+F145+F134++F97+F86+F12+F152+F139</f>
        <v>7915075</v>
      </c>
      <c r="G160" s="109">
        <f>G159+G145+G134++G97+G86+G12+G152+G139</f>
        <v>7858756</v>
      </c>
      <c r="H160" s="109">
        <f>H159+H145+H134++H97+H86+H12+H152+H139</f>
        <v>7760886</v>
      </c>
      <c r="I160" s="26"/>
    </row>
  </sheetData>
  <sheetProtection/>
  <mergeCells count="14">
    <mergeCell ref="A160:B160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6.125" style="0" customWidth="1"/>
    <col min="4" max="4" width="10.125" style="0" customWidth="1"/>
    <col min="5" max="5" width="4.375" style="0" customWidth="1"/>
    <col min="6" max="6" width="11.375" style="0" customWidth="1"/>
    <col min="7" max="7" width="12.375" style="0" customWidth="1"/>
    <col min="8" max="8" width="10.375" style="0" customWidth="1"/>
  </cols>
  <sheetData>
    <row r="1" spans="1:8" ht="12.75">
      <c r="A1" s="195" t="s">
        <v>216</v>
      </c>
      <c r="B1" s="195"/>
      <c r="C1" s="195"/>
      <c r="D1" s="195"/>
      <c r="E1" s="195"/>
      <c r="F1" s="195"/>
      <c r="G1" s="195"/>
      <c r="H1" s="195"/>
    </row>
    <row r="2" spans="1:8" ht="12.75">
      <c r="A2" s="194" t="s">
        <v>138</v>
      </c>
      <c r="B2" s="194"/>
      <c r="C2" s="194"/>
      <c r="D2" s="194"/>
      <c r="E2" s="194"/>
      <c r="F2" s="194"/>
      <c r="G2" s="194"/>
      <c r="H2" s="194"/>
    </row>
    <row r="3" spans="1:8" ht="12.75">
      <c r="A3" s="194" t="s">
        <v>453</v>
      </c>
      <c r="B3" s="194"/>
      <c r="C3" s="194"/>
      <c r="D3" s="194"/>
      <c r="E3" s="194"/>
      <c r="F3" s="194"/>
      <c r="G3" s="194"/>
      <c r="H3" s="194"/>
    </row>
    <row r="4" spans="1:5" ht="12.75">
      <c r="A4" s="8"/>
      <c r="B4" s="126"/>
      <c r="C4" s="126"/>
      <c r="D4" s="126"/>
      <c r="E4" s="126"/>
    </row>
    <row r="5" spans="1:7" ht="48" customHeight="1">
      <c r="A5" s="226" t="s">
        <v>414</v>
      </c>
      <c r="B5" s="226"/>
      <c r="C5" s="226"/>
      <c r="D5" s="226"/>
      <c r="E5" s="226"/>
      <c r="F5" s="226"/>
      <c r="G5" s="226"/>
    </row>
    <row r="6" spans="1:7" ht="40.5" customHeight="1">
      <c r="A6" s="226"/>
      <c r="B6" s="226"/>
      <c r="C6" s="226"/>
      <c r="D6" s="226"/>
      <c r="E6" s="226"/>
      <c r="F6" s="226"/>
      <c r="G6" s="226"/>
    </row>
    <row r="7" spans="1:5" ht="15.75" customHeight="1">
      <c r="A7" s="235" t="s">
        <v>56</v>
      </c>
      <c r="B7" s="235"/>
      <c r="C7" s="235"/>
      <c r="D7" s="235"/>
      <c r="E7" s="235"/>
    </row>
    <row r="8" spans="1:8" ht="12.75">
      <c r="A8" s="192" t="s">
        <v>221</v>
      </c>
      <c r="B8" s="193" t="s">
        <v>17</v>
      </c>
      <c r="C8" s="220" t="s">
        <v>262</v>
      </c>
      <c r="D8" s="192" t="s">
        <v>18</v>
      </c>
      <c r="E8" s="192" t="s">
        <v>19</v>
      </c>
      <c r="F8" s="193" t="s">
        <v>97</v>
      </c>
      <c r="G8" s="193" t="s">
        <v>309</v>
      </c>
      <c r="H8" s="193" t="s">
        <v>408</v>
      </c>
    </row>
    <row r="9" spans="1:8" ht="12.75" customHeight="1">
      <c r="A9" s="192"/>
      <c r="B9" s="193"/>
      <c r="C9" s="220"/>
      <c r="D9" s="192"/>
      <c r="E9" s="192"/>
      <c r="F9" s="240"/>
      <c r="G9" s="240"/>
      <c r="H9" s="240"/>
    </row>
    <row r="10" spans="1:8" ht="12.75">
      <c r="A10" s="192"/>
      <c r="B10" s="193"/>
      <c r="C10" s="220"/>
      <c r="D10" s="192"/>
      <c r="E10" s="192"/>
      <c r="F10" s="240"/>
      <c r="G10" s="240"/>
      <c r="H10" s="240"/>
    </row>
    <row r="11" spans="1:8" ht="19.5" customHeight="1">
      <c r="A11" s="29">
        <v>1</v>
      </c>
      <c r="B11" s="31" t="s">
        <v>34</v>
      </c>
      <c r="C11" s="29"/>
      <c r="D11" s="29"/>
      <c r="E11" s="29"/>
      <c r="F11" s="109">
        <f>F12+F62+F71+F87+F97+F110+F121+F134+F131+F140</f>
        <v>7915075</v>
      </c>
      <c r="G11" s="109">
        <f>G12+G62+G71+G87+G97+G110+G121+G134+G131+G140+G143</f>
        <v>7858756</v>
      </c>
      <c r="H11" s="109">
        <f>H12+H62+H71+H87+H97+H110+H121+H134+H131+H140+H143</f>
        <v>7760886</v>
      </c>
    </row>
    <row r="12" spans="1:8" ht="12.75">
      <c r="A12" s="29">
        <v>2</v>
      </c>
      <c r="B12" s="32" t="s">
        <v>263</v>
      </c>
      <c r="C12" s="33" t="s">
        <v>8</v>
      </c>
      <c r="D12" s="29"/>
      <c r="E12" s="29"/>
      <c r="F12" s="119">
        <f>F13+F19+F32+F38</f>
        <v>4610281.7</v>
      </c>
      <c r="G12" s="119">
        <f>G13+G19+G32+G38</f>
        <v>4290115.7</v>
      </c>
      <c r="H12" s="119">
        <f>H13+H19+H32+H38</f>
        <v>4213112</v>
      </c>
    </row>
    <row r="13" spans="1:8" ht="51" customHeight="1">
      <c r="A13" s="29">
        <v>3</v>
      </c>
      <c r="B13" s="32" t="s">
        <v>16</v>
      </c>
      <c r="C13" s="33" t="s">
        <v>9</v>
      </c>
      <c r="D13" s="29"/>
      <c r="E13" s="29"/>
      <c r="F13" s="119">
        <f aca="true" t="shared" si="0" ref="F13:H14">F14</f>
        <v>766240</v>
      </c>
      <c r="G13" s="119">
        <f t="shared" si="0"/>
        <v>766240</v>
      </c>
      <c r="H13" s="119">
        <f t="shared" si="0"/>
        <v>766240</v>
      </c>
    </row>
    <row r="14" spans="1:8" ht="53.25" customHeight="1">
      <c r="A14" s="29">
        <v>4</v>
      </c>
      <c r="B14" s="32" t="s">
        <v>60</v>
      </c>
      <c r="C14" s="33" t="s">
        <v>9</v>
      </c>
      <c r="D14" s="69">
        <v>9100000000</v>
      </c>
      <c r="E14" s="29"/>
      <c r="F14" s="119">
        <f t="shared" si="0"/>
        <v>766240</v>
      </c>
      <c r="G14" s="119">
        <f t="shared" si="0"/>
        <v>766240</v>
      </c>
      <c r="H14" s="119">
        <f t="shared" si="0"/>
        <v>766240</v>
      </c>
    </row>
    <row r="15" spans="1:8" ht="25.5">
      <c r="A15" s="29">
        <v>5</v>
      </c>
      <c r="B15" s="28" t="s">
        <v>61</v>
      </c>
      <c r="C15" s="33" t="s">
        <v>9</v>
      </c>
      <c r="D15" s="69">
        <v>9110000000</v>
      </c>
      <c r="E15" s="29"/>
      <c r="F15" s="119">
        <f>F18</f>
        <v>766240</v>
      </c>
      <c r="G15" s="119">
        <f>G18</f>
        <v>766240</v>
      </c>
      <c r="H15" s="119">
        <f>H18</f>
        <v>766240</v>
      </c>
    </row>
    <row r="16" spans="1:8" ht="89.25">
      <c r="A16" s="29">
        <v>6</v>
      </c>
      <c r="B16" s="32" t="s">
        <v>62</v>
      </c>
      <c r="C16" s="33" t="s">
        <v>9</v>
      </c>
      <c r="D16" s="69">
        <v>9110080210</v>
      </c>
      <c r="E16" s="29"/>
      <c r="F16" s="119">
        <f aca="true" t="shared" si="1" ref="F16:H17">F17</f>
        <v>766240</v>
      </c>
      <c r="G16" s="119">
        <f t="shared" si="1"/>
        <v>766240</v>
      </c>
      <c r="H16" s="119">
        <f t="shared" si="1"/>
        <v>766240</v>
      </c>
    </row>
    <row r="17" spans="1:8" ht="81.75" customHeight="1">
      <c r="A17" s="29">
        <v>7</v>
      </c>
      <c r="B17" s="32" t="s">
        <v>429</v>
      </c>
      <c r="C17" s="33" t="s">
        <v>9</v>
      </c>
      <c r="D17" s="69">
        <v>9110080210</v>
      </c>
      <c r="E17" s="29">
        <v>100</v>
      </c>
      <c r="F17" s="119">
        <f t="shared" si="1"/>
        <v>766240</v>
      </c>
      <c r="G17" s="119">
        <f t="shared" si="1"/>
        <v>766240</v>
      </c>
      <c r="H17" s="119">
        <f t="shared" si="1"/>
        <v>766240</v>
      </c>
    </row>
    <row r="18" spans="1:8" ht="38.25">
      <c r="A18" s="29">
        <v>8</v>
      </c>
      <c r="B18" s="35" t="s">
        <v>63</v>
      </c>
      <c r="C18" s="37" t="s">
        <v>9</v>
      </c>
      <c r="D18" s="70">
        <v>9110080210</v>
      </c>
      <c r="E18" s="36">
        <v>120</v>
      </c>
      <c r="F18" s="132">
        <f>'прил 6 ведом'!G19</f>
        <v>766240</v>
      </c>
      <c r="G18" s="132">
        <f>'прил 6 ведом'!H19</f>
        <v>766240</v>
      </c>
      <c r="H18" s="132">
        <f>'прил 6 ведом'!I19</f>
        <v>766240</v>
      </c>
    </row>
    <row r="19" spans="1:8" ht="67.5" customHeight="1">
      <c r="A19" s="29">
        <v>9</v>
      </c>
      <c r="B19" s="32" t="s">
        <v>265</v>
      </c>
      <c r="C19" s="33" t="s">
        <v>10</v>
      </c>
      <c r="D19" s="69"/>
      <c r="E19" s="29"/>
      <c r="F19" s="119">
        <f aca="true" t="shared" si="2" ref="F19:H20">F20</f>
        <v>3205986.7</v>
      </c>
      <c r="G19" s="119">
        <f t="shared" si="2"/>
        <v>2917693.7</v>
      </c>
      <c r="H19" s="119">
        <f t="shared" si="2"/>
        <v>2840690</v>
      </c>
    </row>
    <row r="20" spans="1:8" ht="25.5">
      <c r="A20" s="29">
        <v>10</v>
      </c>
      <c r="B20" s="32" t="s">
        <v>64</v>
      </c>
      <c r="C20" s="33" t="s">
        <v>10</v>
      </c>
      <c r="D20" s="69">
        <v>8100000000</v>
      </c>
      <c r="E20" s="29"/>
      <c r="F20" s="119">
        <f t="shared" si="2"/>
        <v>3205986.7</v>
      </c>
      <c r="G20" s="119">
        <f t="shared" si="2"/>
        <v>2917693.7</v>
      </c>
      <c r="H20" s="119">
        <f t="shared" si="2"/>
        <v>2840690</v>
      </c>
    </row>
    <row r="21" spans="1:8" ht="25.5">
      <c r="A21" s="29">
        <v>11</v>
      </c>
      <c r="B21" s="32" t="s">
        <v>68</v>
      </c>
      <c r="C21" s="33" t="s">
        <v>10</v>
      </c>
      <c r="D21" s="69">
        <v>8110000000</v>
      </c>
      <c r="E21" s="29"/>
      <c r="F21" s="119">
        <f>F25+F22</f>
        <v>3205986.7</v>
      </c>
      <c r="G21" s="119">
        <f>G25</f>
        <v>2917693.7</v>
      </c>
      <c r="H21" s="119">
        <f>H25</f>
        <v>2840690</v>
      </c>
    </row>
    <row r="22" spans="1:8" ht="63.75">
      <c r="A22" s="29">
        <v>12</v>
      </c>
      <c r="B22" s="169" t="str">
        <f>'прил 6 ведом'!B23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C22" s="33" t="s">
        <v>10</v>
      </c>
      <c r="D22" s="69">
        <v>8100000000</v>
      </c>
      <c r="E22" s="29"/>
      <c r="F22" s="119">
        <f>'прил 6 ведом'!G23</f>
        <v>55778</v>
      </c>
      <c r="G22" s="119">
        <v>0</v>
      </c>
      <c r="H22" s="119">
        <v>0</v>
      </c>
    </row>
    <row r="23" spans="1:8" ht="89.25">
      <c r="A23" s="29">
        <v>13</v>
      </c>
      <c r="B23" s="32" t="str">
        <f>'прил 6 ведом'!B24</f>
        <v>Регдоплата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" s="33" t="s">
        <v>10</v>
      </c>
      <c r="D23" s="69">
        <v>8110010210</v>
      </c>
      <c r="E23" s="29">
        <v>100</v>
      </c>
      <c r="F23" s="119">
        <f>'прил 6 ведом'!G24</f>
        <v>55778</v>
      </c>
      <c r="G23" s="119">
        <v>0</v>
      </c>
      <c r="H23" s="119">
        <v>0</v>
      </c>
    </row>
    <row r="24" spans="1:8" ht="38.25">
      <c r="A24" s="29">
        <v>14</v>
      </c>
      <c r="B24" s="32" t="str">
        <f>'прил 6 ведом'!B25</f>
        <v>Расходы на выплату персоналу государственных (муниципальных) органов</v>
      </c>
      <c r="C24" s="33" t="s">
        <v>10</v>
      </c>
      <c r="D24" s="69">
        <v>8110010210</v>
      </c>
      <c r="E24" s="29">
        <v>120</v>
      </c>
      <c r="F24" s="119">
        <f>'прил 6 ведом'!G25</f>
        <v>55778</v>
      </c>
      <c r="G24" s="119">
        <v>0</v>
      </c>
      <c r="H24" s="119">
        <v>0</v>
      </c>
    </row>
    <row r="25" spans="1:8" ht="63.75">
      <c r="A25" s="29">
        <v>15</v>
      </c>
      <c r="B25" s="32" t="s">
        <v>65</v>
      </c>
      <c r="C25" s="33" t="s">
        <v>10</v>
      </c>
      <c r="D25" s="69">
        <v>8110080210</v>
      </c>
      <c r="E25" s="29"/>
      <c r="F25" s="119">
        <f>F26+F28+F30</f>
        <v>3150208.7</v>
      </c>
      <c r="G25" s="119">
        <f>G26+G28+G30</f>
        <v>2917693.7</v>
      </c>
      <c r="H25" s="119">
        <f>H26+H28+H30</f>
        <v>2840690</v>
      </c>
    </row>
    <row r="26" spans="1:8" ht="78.75" customHeight="1">
      <c r="A26" s="29">
        <v>16</v>
      </c>
      <c r="B26" s="32" t="s">
        <v>429</v>
      </c>
      <c r="C26" s="33" t="s">
        <v>10</v>
      </c>
      <c r="D26" s="69">
        <v>8110080210</v>
      </c>
      <c r="E26" s="29">
        <v>100</v>
      </c>
      <c r="F26" s="119">
        <f>F27</f>
        <v>2836110</v>
      </c>
      <c r="G26" s="119">
        <f>G27</f>
        <v>2836110</v>
      </c>
      <c r="H26" s="119">
        <f>H27</f>
        <v>2836110</v>
      </c>
    </row>
    <row r="27" spans="1:8" ht="38.25">
      <c r="A27" s="29">
        <v>17</v>
      </c>
      <c r="B27" s="35" t="s">
        <v>63</v>
      </c>
      <c r="C27" s="37" t="s">
        <v>10</v>
      </c>
      <c r="D27" s="70">
        <v>8110080210</v>
      </c>
      <c r="E27" s="36">
        <v>120</v>
      </c>
      <c r="F27" s="132">
        <f>'прил 6 ведом'!G28</f>
        <v>2836110</v>
      </c>
      <c r="G27" s="132">
        <f>F27</f>
        <v>2836110</v>
      </c>
      <c r="H27" s="132">
        <f>G27</f>
        <v>2836110</v>
      </c>
    </row>
    <row r="28" spans="1:8" ht="25.5">
      <c r="A28" s="29">
        <v>18</v>
      </c>
      <c r="B28" s="35" t="s">
        <v>80</v>
      </c>
      <c r="C28" s="37" t="s">
        <v>10</v>
      </c>
      <c r="D28" s="70">
        <v>8110080210</v>
      </c>
      <c r="E28" s="36">
        <v>200</v>
      </c>
      <c r="F28" s="119">
        <f>F29</f>
        <v>309518.7</v>
      </c>
      <c r="G28" s="119">
        <f>G29</f>
        <v>77003.7</v>
      </c>
      <c r="H28" s="119">
        <f>H29</f>
        <v>0</v>
      </c>
    </row>
    <row r="29" spans="1:8" ht="38.25">
      <c r="A29" s="29">
        <v>19</v>
      </c>
      <c r="B29" s="35" t="s">
        <v>82</v>
      </c>
      <c r="C29" s="37" t="s">
        <v>10</v>
      </c>
      <c r="D29" s="70">
        <v>8110080210</v>
      </c>
      <c r="E29" s="36">
        <v>240</v>
      </c>
      <c r="F29" s="132">
        <f>'прил 6 ведом'!G30</f>
        <v>309518.7</v>
      </c>
      <c r="G29" s="132">
        <f>'прил 6 ведом'!H30</f>
        <v>77003.7</v>
      </c>
      <c r="H29" s="132">
        <v>0</v>
      </c>
    </row>
    <row r="30" spans="1:8" ht="12.75">
      <c r="A30" s="29">
        <v>20</v>
      </c>
      <c r="B30" s="35" t="s">
        <v>66</v>
      </c>
      <c r="C30" s="37" t="s">
        <v>10</v>
      </c>
      <c r="D30" s="70">
        <v>8110080210</v>
      </c>
      <c r="E30" s="36">
        <v>800</v>
      </c>
      <c r="F30" s="119">
        <f>F31</f>
        <v>4580</v>
      </c>
      <c r="G30" s="119">
        <f>G31</f>
        <v>4580</v>
      </c>
      <c r="H30" s="119">
        <f>H31</f>
        <v>4580</v>
      </c>
    </row>
    <row r="31" spans="1:8" ht="12.75">
      <c r="A31" s="29">
        <v>21</v>
      </c>
      <c r="B31" s="35" t="s">
        <v>164</v>
      </c>
      <c r="C31" s="37" t="s">
        <v>10</v>
      </c>
      <c r="D31" s="70">
        <v>8110080210</v>
      </c>
      <c r="E31" s="36">
        <v>850</v>
      </c>
      <c r="F31" s="132">
        <v>4580</v>
      </c>
      <c r="G31" s="132">
        <v>4580</v>
      </c>
      <c r="H31" s="132">
        <v>4580</v>
      </c>
    </row>
    <row r="32" spans="1:8" ht="12.75">
      <c r="A32" s="29">
        <v>22</v>
      </c>
      <c r="B32" s="28" t="s">
        <v>266</v>
      </c>
      <c r="C32" s="33" t="s">
        <v>23</v>
      </c>
      <c r="D32" s="69"/>
      <c r="E32" s="29"/>
      <c r="F32" s="119">
        <f aca="true" t="shared" si="3" ref="F32:H33">F33</f>
        <v>1000</v>
      </c>
      <c r="G32" s="119">
        <f t="shared" si="3"/>
        <v>1000</v>
      </c>
      <c r="H32" s="119">
        <f t="shared" si="3"/>
        <v>1000</v>
      </c>
    </row>
    <row r="33" spans="1:8" ht="25.5">
      <c r="A33" s="29">
        <v>23</v>
      </c>
      <c r="B33" s="32" t="s">
        <v>64</v>
      </c>
      <c r="C33" s="33" t="s">
        <v>23</v>
      </c>
      <c r="D33" s="69">
        <v>8100000000</v>
      </c>
      <c r="E33" s="29"/>
      <c r="F33" s="119">
        <f t="shared" si="3"/>
        <v>1000</v>
      </c>
      <c r="G33" s="119">
        <f t="shared" si="3"/>
        <v>1000</v>
      </c>
      <c r="H33" s="119">
        <f t="shared" si="3"/>
        <v>1000</v>
      </c>
    </row>
    <row r="34" spans="1:8" ht="25.5">
      <c r="A34" s="29">
        <v>24</v>
      </c>
      <c r="B34" s="32" t="s">
        <v>68</v>
      </c>
      <c r="C34" s="33" t="s">
        <v>23</v>
      </c>
      <c r="D34" s="69">
        <v>8110000000</v>
      </c>
      <c r="E34" s="29"/>
      <c r="F34" s="119">
        <f>F36</f>
        <v>1000</v>
      </c>
      <c r="G34" s="119">
        <f>G36</f>
        <v>1000</v>
      </c>
      <c r="H34" s="119">
        <f>H36</f>
        <v>1000</v>
      </c>
    </row>
    <row r="35" spans="1:8" ht="55.5" customHeight="1">
      <c r="A35" s="29">
        <v>25</v>
      </c>
      <c r="B35" s="28" t="s">
        <v>35</v>
      </c>
      <c r="C35" s="33" t="s">
        <v>23</v>
      </c>
      <c r="D35" s="69">
        <v>8110080050</v>
      </c>
      <c r="E35" s="29"/>
      <c r="F35" s="119">
        <f aca="true" t="shared" si="4" ref="F35:H36">F36</f>
        <v>1000</v>
      </c>
      <c r="G35" s="119">
        <f t="shared" si="4"/>
        <v>1000</v>
      </c>
      <c r="H35" s="119">
        <f t="shared" si="4"/>
        <v>1000</v>
      </c>
    </row>
    <row r="36" spans="1:8" ht="12.75">
      <c r="A36" s="29">
        <v>26</v>
      </c>
      <c r="B36" s="28" t="s">
        <v>66</v>
      </c>
      <c r="C36" s="33" t="s">
        <v>23</v>
      </c>
      <c r="D36" s="69">
        <v>8110080050</v>
      </c>
      <c r="E36" s="33" t="s">
        <v>67</v>
      </c>
      <c r="F36" s="119">
        <f t="shared" si="4"/>
        <v>1000</v>
      </c>
      <c r="G36" s="119">
        <f t="shared" si="4"/>
        <v>1000</v>
      </c>
      <c r="H36" s="119">
        <f t="shared" si="4"/>
        <v>1000</v>
      </c>
    </row>
    <row r="37" spans="1:8" ht="12.75">
      <c r="A37" s="29">
        <v>27</v>
      </c>
      <c r="B37" s="28" t="s">
        <v>162</v>
      </c>
      <c r="C37" s="33" t="s">
        <v>23</v>
      </c>
      <c r="D37" s="69">
        <v>8110080050</v>
      </c>
      <c r="E37" s="33" t="s">
        <v>161</v>
      </c>
      <c r="F37" s="132">
        <v>1000</v>
      </c>
      <c r="G37" s="132">
        <v>1000</v>
      </c>
      <c r="H37" s="132">
        <v>1000</v>
      </c>
    </row>
    <row r="38" spans="1:8" ht="12.75">
      <c r="A38" s="29">
        <v>28</v>
      </c>
      <c r="B38" s="28" t="s">
        <v>272</v>
      </c>
      <c r="C38" s="33" t="s">
        <v>271</v>
      </c>
      <c r="D38" s="69"/>
      <c r="E38" s="33"/>
      <c r="F38" s="132">
        <f>F42+F53+F39</f>
        <v>637055</v>
      </c>
      <c r="G38" s="132">
        <f>G42+G53+G39</f>
        <v>605182</v>
      </c>
      <c r="H38" s="132">
        <f>H42+H53+H39</f>
        <v>605182</v>
      </c>
    </row>
    <row r="39" spans="1:8" ht="106.5" customHeight="1">
      <c r="A39" s="29">
        <v>29</v>
      </c>
      <c r="B39" s="28" t="s">
        <v>69</v>
      </c>
      <c r="C39" s="33" t="s">
        <v>271</v>
      </c>
      <c r="D39" s="69">
        <v>8110075140</v>
      </c>
      <c r="E39" s="33" t="s">
        <v>81</v>
      </c>
      <c r="F39" s="132">
        <f aca="true" t="shared" si="5" ref="F39:H40">F40</f>
        <v>5325</v>
      </c>
      <c r="G39" s="132">
        <f t="shared" si="5"/>
        <v>5325</v>
      </c>
      <c r="H39" s="132">
        <f t="shared" si="5"/>
        <v>5325</v>
      </c>
    </row>
    <row r="40" spans="1:8" ht="29.25" customHeight="1">
      <c r="A40" s="29">
        <v>30</v>
      </c>
      <c r="B40" s="28" t="s">
        <v>80</v>
      </c>
      <c r="C40" s="33" t="s">
        <v>271</v>
      </c>
      <c r="D40" s="69">
        <v>8110075140</v>
      </c>
      <c r="E40" s="33" t="s">
        <v>83</v>
      </c>
      <c r="F40" s="132">
        <f t="shared" si="5"/>
        <v>5325</v>
      </c>
      <c r="G40" s="132">
        <f t="shared" si="5"/>
        <v>5325</v>
      </c>
      <c r="H40" s="132">
        <f t="shared" si="5"/>
        <v>5325</v>
      </c>
    </row>
    <row r="41" spans="1:8" ht="44.25" customHeight="1">
      <c r="A41" s="29">
        <v>31</v>
      </c>
      <c r="B41" s="28" t="s">
        <v>82</v>
      </c>
      <c r="C41" s="33" t="s">
        <v>271</v>
      </c>
      <c r="D41" s="69">
        <v>8110075140</v>
      </c>
      <c r="E41" s="33" t="s">
        <v>315</v>
      </c>
      <c r="F41" s="132">
        <f>'прил 6 ведом'!G46</f>
        <v>5325</v>
      </c>
      <c r="G41" s="119">
        <f>F41</f>
        <v>5325</v>
      </c>
      <c r="H41" s="119">
        <f>G41</f>
        <v>5325</v>
      </c>
    </row>
    <row r="42" spans="1:8" ht="66.75" customHeight="1">
      <c r="A42" s="29">
        <v>32</v>
      </c>
      <c r="B42" s="32" t="s">
        <v>207</v>
      </c>
      <c r="C42" s="37" t="s">
        <v>271</v>
      </c>
      <c r="D42" s="70">
        <v>100000000</v>
      </c>
      <c r="E42" s="36"/>
      <c r="F42" s="119">
        <f>F43</f>
        <v>631730</v>
      </c>
      <c r="G42" s="119">
        <f>G43</f>
        <v>599857</v>
      </c>
      <c r="H42" s="119">
        <f>H43</f>
        <v>599857</v>
      </c>
    </row>
    <row r="43" spans="1:8" ht="27.75" customHeight="1">
      <c r="A43" s="29">
        <v>33</v>
      </c>
      <c r="B43" s="35" t="s">
        <v>435</v>
      </c>
      <c r="C43" s="37" t="s">
        <v>271</v>
      </c>
      <c r="D43" s="70">
        <v>110000000</v>
      </c>
      <c r="E43" s="36"/>
      <c r="F43" s="119">
        <f>F47+F50+F44</f>
        <v>631730</v>
      </c>
      <c r="G43" s="119">
        <f>G47+G50</f>
        <v>599857</v>
      </c>
      <c r="H43" s="119">
        <f>H47+H50</f>
        <v>599857</v>
      </c>
    </row>
    <row r="44" spans="1:8" ht="27.75" customHeight="1">
      <c r="A44" s="29">
        <v>34</v>
      </c>
      <c r="B44" s="35" t="str">
        <f>'прил 6 ведом'!B51</f>
        <v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v>
      </c>
      <c r="C44" s="37" t="s">
        <v>271</v>
      </c>
      <c r="D44" s="70">
        <f>D45</f>
        <v>110010210</v>
      </c>
      <c r="E44" s="36"/>
      <c r="F44" s="119">
        <f>'прил 6 ведом'!G51</f>
        <v>31873</v>
      </c>
      <c r="G44" s="119">
        <v>0</v>
      </c>
      <c r="H44" s="119">
        <v>0</v>
      </c>
    </row>
    <row r="45" spans="1:8" ht="27.75" customHeight="1">
      <c r="A45" s="29">
        <v>35</v>
      </c>
      <c r="B45" s="35" t="str">
        <f>'прил 6 ведом'!B52</f>
        <v>Регдоплата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5" s="37" t="s">
        <v>271</v>
      </c>
      <c r="D45" s="70">
        <f>D46</f>
        <v>110010210</v>
      </c>
      <c r="E45" s="36">
        <v>100</v>
      </c>
      <c r="F45" s="119">
        <f>'прил 6 ведом'!G52</f>
        <v>31873</v>
      </c>
      <c r="G45" s="119">
        <v>0</v>
      </c>
      <c r="H45" s="119">
        <v>0</v>
      </c>
    </row>
    <row r="46" spans="1:8" ht="27.75" customHeight="1">
      <c r="A46" s="29">
        <v>36</v>
      </c>
      <c r="B46" s="35" t="str">
        <f>'прил 6 ведом'!B53</f>
        <v>Расходы на выплату персоналу государственных (муниципальных) органов</v>
      </c>
      <c r="C46" s="37" t="s">
        <v>271</v>
      </c>
      <c r="D46" s="70">
        <v>110010210</v>
      </c>
      <c r="E46" s="36">
        <v>120</v>
      </c>
      <c r="F46" s="119">
        <f>'прил 6 ведом'!G53</f>
        <v>31873</v>
      </c>
      <c r="G46" s="119">
        <v>0</v>
      </c>
      <c r="H46" s="119">
        <v>0</v>
      </c>
    </row>
    <row r="47" spans="1:8" ht="105" customHeight="1">
      <c r="A47" s="29">
        <v>37</v>
      </c>
      <c r="B47" s="35" t="s">
        <v>194</v>
      </c>
      <c r="C47" s="37" t="s">
        <v>271</v>
      </c>
      <c r="D47" s="70">
        <v>110081010</v>
      </c>
      <c r="E47" s="36"/>
      <c r="F47" s="119">
        <f aca="true" t="shared" si="6" ref="F47:H48">F48</f>
        <v>574588</v>
      </c>
      <c r="G47" s="119">
        <f t="shared" si="6"/>
        <v>574588</v>
      </c>
      <c r="H47" s="119">
        <f t="shared" si="6"/>
        <v>574588</v>
      </c>
    </row>
    <row r="48" spans="1:8" ht="81" customHeight="1">
      <c r="A48" s="29">
        <v>38</v>
      </c>
      <c r="B48" s="32" t="s">
        <v>429</v>
      </c>
      <c r="C48" s="37" t="s">
        <v>271</v>
      </c>
      <c r="D48" s="70">
        <v>110081010</v>
      </c>
      <c r="E48" s="36">
        <v>100</v>
      </c>
      <c r="F48" s="119">
        <f t="shared" si="6"/>
        <v>574588</v>
      </c>
      <c r="G48" s="119">
        <f t="shared" si="6"/>
        <v>574588</v>
      </c>
      <c r="H48" s="119">
        <f t="shared" si="6"/>
        <v>574588</v>
      </c>
    </row>
    <row r="49" spans="1:8" ht="38.25">
      <c r="A49" s="29">
        <v>39</v>
      </c>
      <c r="B49" s="35" t="s">
        <v>63</v>
      </c>
      <c r="C49" s="37" t="s">
        <v>271</v>
      </c>
      <c r="D49" s="70">
        <v>110081010</v>
      </c>
      <c r="E49" s="36">
        <v>120</v>
      </c>
      <c r="F49" s="132">
        <f>'прил 6 ведом'!G54</f>
        <v>574588</v>
      </c>
      <c r="G49" s="132">
        <f>F49</f>
        <v>574588</v>
      </c>
      <c r="H49" s="132">
        <f>G49</f>
        <v>574588</v>
      </c>
    </row>
    <row r="50" spans="1:8" ht="102">
      <c r="A50" s="29">
        <v>40</v>
      </c>
      <c r="B50" s="35" t="s">
        <v>195</v>
      </c>
      <c r="C50" s="37" t="s">
        <v>271</v>
      </c>
      <c r="D50" s="70">
        <v>110081060</v>
      </c>
      <c r="E50" s="36"/>
      <c r="F50" s="119">
        <f aca="true" t="shared" si="7" ref="F50:H51">F51</f>
        <v>25269</v>
      </c>
      <c r="G50" s="119">
        <f t="shared" si="7"/>
        <v>25269</v>
      </c>
      <c r="H50" s="119">
        <f t="shared" si="7"/>
        <v>25269</v>
      </c>
    </row>
    <row r="51" spans="1:8" ht="80.25" customHeight="1">
      <c r="A51" s="29">
        <v>41</v>
      </c>
      <c r="B51" s="32" t="s">
        <v>429</v>
      </c>
      <c r="C51" s="37" t="s">
        <v>271</v>
      </c>
      <c r="D51" s="70">
        <v>110081060</v>
      </c>
      <c r="E51" s="36">
        <v>100</v>
      </c>
      <c r="F51" s="119">
        <f t="shared" si="7"/>
        <v>25269</v>
      </c>
      <c r="G51" s="119">
        <f t="shared" si="7"/>
        <v>25269</v>
      </c>
      <c r="H51" s="119">
        <f t="shared" si="7"/>
        <v>25269</v>
      </c>
    </row>
    <row r="52" spans="1:9" ht="39.75" customHeight="1">
      <c r="A52" s="29">
        <v>42</v>
      </c>
      <c r="B52" s="35" t="s">
        <v>63</v>
      </c>
      <c r="C52" s="37" t="s">
        <v>271</v>
      </c>
      <c r="D52" s="70">
        <v>110081060</v>
      </c>
      <c r="E52" s="36">
        <v>120</v>
      </c>
      <c r="F52" s="132">
        <f>'прил 6 ведом'!G57</f>
        <v>25269</v>
      </c>
      <c r="G52" s="132">
        <f>F52</f>
        <v>25269</v>
      </c>
      <c r="H52" s="132">
        <f>G52</f>
        <v>25269</v>
      </c>
      <c r="I52" s="146"/>
    </row>
    <row r="53" spans="1:8" ht="25.5" hidden="1">
      <c r="A53" s="29">
        <v>43</v>
      </c>
      <c r="B53" s="32" t="s">
        <v>64</v>
      </c>
      <c r="C53" s="33" t="s">
        <v>271</v>
      </c>
      <c r="D53" s="69">
        <v>8100000000</v>
      </c>
      <c r="E53" s="33"/>
      <c r="F53" s="119">
        <f>F54</f>
        <v>0</v>
      </c>
      <c r="G53" s="119">
        <f>G54</f>
        <v>0</v>
      </c>
      <c r="H53" s="119">
        <f>H54</f>
        <v>0</v>
      </c>
    </row>
    <row r="54" spans="1:8" ht="25.5" hidden="1">
      <c r="A54" s="29">
        <v>44</v>
      </c>
      <c r="B54" s="32" t="s">
        <v>68</v>
      </c>
      <c r="C54" s="33" t="s">
        <v>271</v>
      </c>
      <c r="D54" s="69">
        <v>8110000000</v>
      </c>
      <c r="E54" s="33"/>
      <c r="F54" s="119">
        <f>F55+F59</f>
        <v>0</v>
      </c>
      <c r="G54" s="119">
        <f>G55+G59</f>
        <v>0</v>
      </c>
      <c r="H54" s="119">
        <f>H55+H59</f>
        <v>0</v>
      </c>
    </row>
    <row r="55" spans="1:8" ht="25.5" hidden="1">
      <c r="A55" s="29">
        <v>45</v>
      </c>
      <c r="B55" s="32" t="s">
        <v>68</v>
      </c>
      <c r="C55" s="33" t="s">
        <v>271</v>
      </c>
      <c r="D55" s="69">
        <v>8180000000</v>
      </c>
      <c r="E55" s="33"/>
      <c r="F55" s="119">
        <f aca="true" t="shared" si="8" ref="F55:H57">F56</f>
        <v>0</v>
      </c>
      <c r="G55" s="119">
        <f t="shared" si="8"/>
        <v>0</v>
      </c>
      <c r="H55" s="119">
        <f t="shared" si="8"/>
        <v>0</v>
      </c>
    </row>
    <row r="56" spans="1:8" ht="102" hidden="1">
      <c r="A56" s="29">
        <v>46</v>
      </c>
      <c r="B56" s="28" t="s">
        <v>69</v>
      </c>
      <c r="C56" s="33" t="s">
        <v>271</v>
      </c>
      <c r="D56" s="69">
        <v>8110075140</v>
      </c>
      <c r="E56" s="33"/>
      <c r="F56" s="119">
        <f t="shared" si="8"/>
        <v>0</v>
      </c>
      <c r="G56" s="119">
        <f t="shared" si="8"/>
        <v>0</v>
      </c>
      <c r="H56" s="119">
        <f t="shared" si="8"/>
        <v>0</v>
      </c>
    </row>
    <row r="57" spans="1:8" ht="25.5" hidden="1">
      <c r="A57" s="29">
        <v>47</v>
      </c>
      <c r="B57" s="35" t="s">
        <v>80</v>
      </c>
      <c r="C57" s="37" t="s">
        <v>271</v>
      </c>
      <c r="D57" s="70">
        <v>8110075140</v>
      </c>
      <c r="E57" s="37" t="s">
        <v>81</v>
      </c>
      <c r="F57" s="119">
        <f t="shared" si="8"/>
        <v>0</v>
      </c>
      <c r="G57" s="119">
        <f t="shared" si="8"/>
        <v>0</v>
      </c>
      <c r="H57" s="119">
        <f t="shared" si="8"/>
        <v>0</v>
      </c>
    </row>
    <row r="58" spans="1:8" ht="38.25" hidden="1">
      <c r="A58" s="29">
        <v>48</v>
      </c>
      <c r="B58" s="35" t="s">
        <v>82</v>
      </c>
      <c r="C58" s="37" t="s">
        <v>271</v>
      </c>
      <c r="D58" s="70">
        <v>8110075140</v>
      </c>
      <c r="E58" s="37" t="s">
        <v>83</v>
      </c>
      <c r="F58" s="132">
        <v>0</v>
      </c>
      <c r="G58" s="132">
        <v>0</v>
      </c>
      <c r="H58" s="132">
        <v>0</v>
      </c>
    </row>
    <row r="59" spans="1:8" ht="89.25" hidden="1">
      <c r="A59" s="29">
        <v>49</v>
      </c>
      <c r="B59" s="32" t="s">
        <v>70</v>
      </c>
      <c r="C59" s="33" t="s">
        <v>271</v>
      </c>
      <c r="D59" s="69">
        <v>8110080850</v>
      </c>
      <c r="E59" s="33"/>
      <c r="F59" s="119">
        <f aca="true" t="shared" si="9" ref="F59:H60">F60</f>
        <v>0</v>
      </c>
      <c r="G59" s="119">
        <f t="shared" si="9"/>
        <v>0</v>
      </c>
      <c r="H59" s="119">
        <f t="shared" si="9"/>
        <v>0</v>
      </c>
    </row>
    <row r="60" spans="1:8" ht="25.5" hidden="1">
      <c r="A60" s="29">
        <v>50</v>
      </c>
      <c r="B60" s="35" t="s">
        <v>80</v>
      </c>
      <c r="C60" s="33" t="s">
        <v>271</v>
      </c>
      <c r="D60" s="69">
        <v>8110080850</v>
      </c>
      <c r="E60" s="33" t="s">
        <v>81</v>
      </c>
      <c r="F60" s="119">
        <f t="shared" si="9"/>
        <v>0</v>
      </c>
      <c r="G60" s="119">
        <f t="shared" si="9"/>
        <v>0</v>
      </c>
      <c r="H60" s="119">
        <f t="shared" si="9"/>
        <v>0</v>
      </c>
    </row>
    <row r="61" spans="1:8" ht="38.25" hidden="1">
      <c r="A61" s="29">
        <v>51</v>
      </c>
      <c r="B61" s="35" t="s">
        <v>82</v>
      </c>
      <c r="C61" s="33" t="s">
        <v>271</v>
      </c>
      <c r="D61" s="69">
        <v>8110080850</v>
      </c>
      <c r="E61" s="33" t="s">
        <v>83</v>
      </c>
      <c r="F61" s="144">
        <v>0</v>
      </c>
      <c r="G61" s="144">
        <v>0</v>
      </c>
      <c r="H61" s="144">
        <v>0</v>
      </c>
    </row>
    <row r="62" spans="1:8" ht="12.75">
      <c r="A62" s="29">
        <v>52</v>
      </c>
      <c r="B62" s="28" t="s">
        <v>273</v>
      </c>
      <c r="C62" s="33" t="s">
        <v>275</v>
      </c>
      <c r="D62" s="69"/>
      <c r="E62" s="33"/>
      <c r="F62" s="132">
        <f aca="true" t="shared" si="10" ref="F62:H65">F63</f>
        <v>96638</v>
      </c>
      <c r="G62" s="119">
        <f t="shared" si="10"/>
        <v>97870</v>
      </c>
      <c r="H62" s="119">
        <f t="shared" si="10"/>
        <v>0</v>
      </c>
    </row>
    <row r="63" spans="1:8" ht="25.5">
      <c r="A63" s="29">
        <v>53</v>
      </c>
      <c r="B63" s="28" t="s">
        <v>274</v>
      </c>
      <c r="C63" s="33" t="s">
        <v>276</v>
      </c>
      <c r="D63" s="69"/>
      <c r="E63" s="33"/>
      <c r="F63" s="119">
        <f t="shared" si="10"/>
        <v>96638</v>
      </c>
      <c r="G63" s="119">
        <f t="shared" si="10"/>
        <v>97870</v>
      </c>
      <c r="H63" s="119">
        <f t="shared" si="10"/>
        <v>0</v>
      </c>
    </row>
    <row r="64" spans="1:8" ht="25.5">
      <c r="A64" s="29">
        <v>54</v>
      </c>
      <c r="B64" s="32" t="s">
        <v>64</v>
      </c>
      <c r="C64" s="33" t="s">
        <v>276</v>
      </c>
      <c r="D64" s="69">
        <v>8100000000</v>
      </c>
      <c r="E64" s="33"/>
      <c r="F64" s="119">
        <f t="shared" si="10"/>
        <v>96638</v>
      </c>
      <c r="G64" s="119">
        <f t="shared" si="10"/>
        <v>97870</v>
      </c>
      <c r="H64" s="119">
        <f t="shared" si="10"/>
        <v>0</v>
      </c>
    </row>
    <row r="65" spans="1:8" ht="25.5">
      <c r="A65" s="29">
        <v>55</v>
      </c>
      <c r="B65" s="32" t="s">
        <v>68</v>
      </c>
      <c r="C65" s="33" t="s">
        <v>276</v>
      </c>
      <c r="D65" s="69">
        <v>8110000000</v>
      </c>
      <c r="E65" s="33"/>
      <c r="F65" s="119">
        <f>F66</f>
        <v>96638</v>
      </c>
      <c r="G65" s="119">
        <f t="shared" si="10"/>
        <v>97870</v>
      </c>
      <c r="H65" s="119">
        <f t="shared" si="10"/>
        <v>0</v>
      </c>
    </row>
    <row r="66" spans="1:8" ht="89.25">
      <c r="A66" s="29">
        <v>56</v>
      </c>
      <c r="B66" s="28" t="s">
        <v>37</v>
      </c>
      <c r="C66" s="33" t="s">
        <v>276</v>
      </c>
      <c r="D66" s="69">
        <v>8110051180</v>
      </c>
      <c r="E66" s="33"/>
      <c r="F66" s="119">
        <f>F68+F69</f>
        <v>96638</v>
      </c>
      <c r="G66" s="119">
        <f>G67+G69</f>
        <v>97870</v>
      </c>
      <c r="H66" s="119">
        <f>H67+H69</f>
        <v>0</v>
      </c>
    </row>
    <row r="67" spans="1:8" ht="82.5" customHeight="1">
      <c r="A67" s="29">
        <v>57</v>
      </c>
      <c r="B67" s="32" t="s">
        <v>429</v>
      </c>
      <c r="C67" s="33" t="s">
        <v>276</v>
      </c>
      <c r="D67" s="69">
        <v>8110051180</v>
      </c>
      <c r="E67" s="33" t="s">
        <v>163</v>
      </c>
      <c r="F67" s="119">
        <f>F68</f>
        <v>64449.9</v>
      </c>
      <c r="G67" s="119">
        <f>G68</f>
        <v>64449.9</v>
      </c>
      <c r="H67" s="119">
        <f>H68</f>
        <v>0</v>
      </c>
    </row>
    <row r="68" spans="1:8" ht="38.25">
      <c r="A68" s="29">
        <v>58</v>
      </c>
      <c r="B68" s="32" t="s">
        <v>63</v>
      </c>
      <c r="C68" s="38" t="s">
        <v>276</v>
      </c>
      <c r="D68" s="71">
        <v>8110051180</v>
      </c>
      <c r="E68" s="38" t="s">
        <v>79</v>
      </c>
      <c r="F68" s="132">
        <f>'прил 6 ведом'!G66</f>
        <v>64449.9</v>
      </c>
      <c r="G68" s="132">
        <f>F68</f>
        <v>64449.9</v>
      </c>
      <c r="H68" s="132">
        <v>0</v>
      </c>
    </row>
    <row r="69" spans="1:8" ht="25.5">
      <c r="A69" s="29">
        <v>59</v>
      </c>
      <c r="B69" s="32" t="s">
        <v>80</v>
      </c>
      <c r="C69" s="38" t="s">
        <v>276</v>
      </c>
      <c r="D69" s="71">
        <v>8110051180</v>
      </c>
      <c r="E69" s="38" t="s">
        <v>81</v>
      </c>
      <c r="F69" s="119">
        <f>F70</f>
        <v>32188.1</v>
      </c>
      <c r="G69" s="119">
        <f>G70</f>
        <v>33420.1</v>
      </c>
      <c r="H69" s="119">
        <f>H70</f>
        <v>0</v>
      </c>
    </row>
    <row r="70" spans="1:8" ht="38.25">
      <c r="A70" s="29">
        <v>60</v>
      </c>
      <c r="B70" s="32" t="s">
        <v>82</v>
      </c>
      <c r="C70" s="38" t="s">
        <v>276</v>
      </c>
      <c r="D70" s="71">
        <v>8110051180</v>
      </c>
      <c r="E70" s="38" t="s">
        <v>83</v>
      </c>
      <c r="F70" s="132">
        <f>'прил 6 ведом'!G68</f>
        <v>32188.1</v>
      </c>
      <c r="G70" s="132">
        <f>'прил 6 ведом'!H68</f>
        <v>33420.1</v>
      </c>
      <c r="H70" s="132">
        <v>0</v>
      </c>
    </row>
    <row r="71" spans="1:8" ht="30" customHeight="1">
      <c r="A71" s="29">
        <v>61</v>
      </c>
      <c r="B71" s="28" t="s">
        <v>277</v>
      </c>
      <c r="C71" s="33" t="s">
        <v>2</v>
      </c>
      <c r="D71" s="69"/>
      <c r="E71" s="33"/>
      <c r="F71" s="132">
        <f>F72</f>
        <v>163341.2</v>
      </c>
      <c r="G71" s="119">
        <f>G72</f>
        <v>194928.2</v>
      </c>
      <c r="H71" s="119">
        <f>H72</f>
        <v>194928.2</v>
      </c>
    </row>
    <row r="72" spans="1:8" ht="38.25">
      <c r="A72" s="29">
        <v>62</v>
      </c>
      <c r="B72" s="28" t="s">
        <v>1</v>
      </c>
      <c r="C72" s="33" t="s">
        <v>2</v>
      </c>
      <c r="D72" s="69"/>
      <c r="E72" s="33"/>
      <c r="F72" s="119">
        <f>F74+F86</f>
        <v>163341.2</v>
      </c>
      <c r="G72" s="119">
        <f>G74+G86</f>
        <v>194928.2</v>
      </c>
      <c r="H72" s="119">
        <f>H74+H86</f>
        <v>194928.2</v>
      </c>
    </row>
    <row r="73" spans="1:8" ht="68.25" customHeight="1">
      <c r="A73" s="29">
        <v>63</v>
      </c>
      <c r="B73" s="28" t="s">
        <v>197</v>
      </c>
      <c r="C73" s="33" t="s">
        <v>397</v>
      </c>
      <c r="D73" s="69">
        <v>100000000</v>
      </c>
      <c r="E73" s="33"/>
      <c r="F73" s="119">
        <f>F74</f>
        <v>79083</v>
      </c>
      <c r="G73" s="119">
        <f>G74</f>
        <v>110670</v>
      </c>
      <c r="H73" s="119">
        <f>H74</f>
        <v>110670</v>
      </c>
    </row>
    <row r="74" spans="1:8" ht="40.5" customHeight="1">
      <c r="A74" s="29">
        <v>64</v>
      </c>
      <c r="B74" s="28" t="s">
        <v>71</v>
      </c>
      <c r="C74" s="33" t="s">
        <v>397</v>
      </c>
      <c r="D74" s="70">
        <v>130000000</v>
      </c>
      <c r="E74" s="33"/>
      <c r="F74" s="119">
        <f>F77+F80</f>
        <v>79083</v>
      </c>
      <c r="G74" s="119">
        <f>G77+G80</f>
        <v>110670</v>
      </c>
      <c r="H74" s="119">
        <f>H77+H80</f>
        <v>110670</v>
      </c>
    </row>
    <row r="75" spans="1:8" ht="119.25" customHeight="1">
      <c r="A75" s="29">
        <v>65</v>
      </c>
      <c r="B75" s="28" t="s">
        <v>191</v>
      </c>
      <c r="C75" s="33" t="s">
        <v>397</v>
      </c>
      <c r="D75" s="70">
        <v>130074120</v>
      </c>
      <c r="E75" s="33"/>
      <c r="F75" s="119">
        <f aca="true" t="shared" si="11" ref="F75:H76">F76</f>
        <v>75317</v>
      </c>
      <c r="G75" s="119">
        <f t="shared" si="11"/>
        <v>105400</v>
      </c>
      <c r="H75" s="119">
        <f t="shared" si="11"/>
        <v>105400</v>
      </c>
    </row>
    <row r="76" spans="1:8" ht="28.5" customHeight="1">
      <c r="A76" s="29">
        <v>66</v>
      </c>
      <c r="B76" s="35" t="s">
        <v>80</v>
      </c>
      <c r="C76" s="33" t="s">
        <v>397</v>
      </c>
      <c r="D76" s="70">
        <v>130074120</v>
      </c>
      <c r="E76" s="33" t="s">
        <v>81</v>
      </c>
      <c r="F76" s="119">
        <f t="shared" si="11"/>
        <v>75317</v>
      </c>
      <c r="G76" s="119">
        <f t="shared" si="11"/>
        <v>105400</v>
      </c>
      <c r="H76" s="119">
        <f t="shared" si="11"/>
        <v>105400</v>
      </c>
    </row>
    <row r="77" spans="1:8" ht="44.25" customHeight="1">
      <c r="A77" s="29">
        <v>67</v>
      </c>
      <c r="B77" s="35" t="s">
        <v>82</v>
      </c>
      <c r="C77" s="33" t="s">
        <v>397</v>
      </c>
      <c r="D77" s="70">
        <v>130074120</v>
      </c>
      <c r="E77" s="33" t="s">
        <v>83</v>
      </c>
      <c r="F77" s="119">
        <v>75317</v>
      </c>
      <c r="G77" s="119">
        <v>105400</v>
      </c>
      <c r="H77" s="119">
        <v>105400</v>
      </c>
    </row>
    <row r="78" spans="1:8" ht="132" customHeight="1">
      <c r="A78" s="29">
        <v>68</v>
      </c>
      <c r="B78" s="28" t="s">
        <v>400</v>
      </c>
      <c r="C78" s="33" t="s">
        <v>397</v>
      </c>
      <c r="D78" s="70" t="s">
        <v>401</v>
      </c>
      <c r="E78" s="33"/>
      <c r="F78" s="119">
        <f aca="true" t="shared" si="12" ref="F78:H79">F79</f>
        <v>3766</v>
      </c>
      <c r="G78" s="119">
        <f t="shared" si="12"/>
        <v>5270</v>
      </c>
      <c r="H78" s="119">
        <f t="shared" si="12"/>
        <v>5270</v>
      </c>
    </row>
    <row r="79" spans="1:8" ht="30.75" customHeight="1">
      <c r="A79" s="29">
        <v>69</v>
      </c>
      <c r="B79" s="35" t="s">
        <v>80</v>
      </c>
      <c r="C79" s="33" t="s">
        <v>397</v>
      </c>
      <c r="D79" s="70" t="s">
        <v>401</v>
      </c>
      <c r="E79" s="33" t="s">
        <v>81</v>
      </c>
      <c r="F79" s="119">
        <f t="shared" si="12"/>
        <v>3766</v>
      </c>
      <c r="G79" s="119">
        <v>5270</v>
      </c>
      <c r="H79" s="119">
        <v>5270</v>
      </c>
    </row>
    <row r="80" spans="1:8" ht="42.75" customHeight="1">
      <c r="A80" s="29">
        <v>70</v>
      </c>
      <c r="B80" s="35" t="s">
        <v>82</v>
      </c>
      <c r="C80" s="33" t="s">
        <v>397</v>
      </c>
      <c r="D80" s="70" t="s">
        <v>401</v>
      </c>
      <c r="E80" s="33" t="s">
        <v>83</v>
      </c>
      <c r="F80" s="119">
        <v>3766</v>
      </c>
      <c r="G80" s="119">
        <v>5270</v>
      </c>
      <c r="H80" s="119">
        <v>5270</v>
      </c>
    </row>
    <row r="81" spans="1:8" ht="41.25" customHeight="1">
      <c r="A81" s="29">
        <v>71</v>
      </c>
      <c r="B81" s="28" t="s">
        <v>1</v>
      </c>
      <c r="C81" s="33" t="s">
        <v>3</v>
      </c>
      <c r="D81" s="70"/>
      <c r="E81" s="33"/>
      <c r="F81" s="119"/>
      <c r="G81" s="119"/>
      <c r="H81" s="119"/>
    </row>
    <row r="82" spans="1:8" ht="67.5" customHeight="1">
      <c r="A82" s="29">
        <v>72</v>
      </c>
      <c r="B82" s="28" t="s">
        <v>197</v>
      </c>
      <c r="C82" s="33" t="s">
        <v>3</v>
      </c>
      <c r="D82" s="69">
        <v>100000000</v>
      </c>
      <c r="E82" s="33"/>
      <c r="F82" s="119">
        <f aca="true" t="shared" si="13" ref="F82:H85">F83</f>
        <v>84258.2</v>
      </c>
      <c r="G82" s="119">
        <f t="shared" si="13"/>
        <v>84258.2</v>
      </c>
      <c r="H82" s="119">
        <f t="shared" si="13"/>
        <v>84258.2</v>
      </c>
    </row>
    <row r="83" spans="1:8" ht="38.25">
      <c r="A83" s="29">
        <v>73</v>
      </c>
      <c r="B83" s="28" t="s">
        <v>71</v>
      </c>
      <c r="C83" s="33" t="s">
        <v>3</v>
      </c>
      <c r="D83" s="69">
        <v>130000000</v>
      </c>
      <c r="E83" s="33"/>
      <c r="F83" s="119">
        <f t="shared" si="13"/>
        <v>84258.2</v>
      </c>
      <c r="G83" s="119">
        <f t="shared" si="13"/>
        <v>84258.2</v>
      </c>
      <c r="H83" s="119">
        <f t="shared" si="13"/>
        <v>84258.2</v>
      </c>
    </row>
    <row r="84" spans="1:8" ht="117.75" customHeight="1">
      <c r="A84" s="29">
        <v>74</v>
      </c>
      <c r="B84" s="28" t="s">
        <v>191</v>
      </c>
      <c r="C84" s="33" t="s">
        <v>3</v>
      </c>
      <c r="D84" s="69">
        <v>130082020</v>
      </c>
      <c r="E84" s="33"/>
      <c r="F84" s="119">
        <f t="shared" si="13"/>
        <v>84258.2</v>
      </c>
      <c r="G84" s="119">
        <f t="shared" si="13"/>
        <v>84258.2</v>
      </c>
      <c r="H84" s="119">
        <f t="shared" si="13"/>
        <v>84258.2</v>
      </c>
    </row>
    <row r="85" spans="1:8" ht="25.5">
      <c r="A85" s="29">
        <v>75</v>
      </c>
      <c r="B85" s="35" t="s">
        <v>80</v>
      </c>
      <c r="C85" s="37" t="s">
        <v>3</v>
      </c>
      <c r="D85" s="70">
        <v>130082020</v>
      </c>
      <c r="E85" s="37" t="s">
        <v>81</v>
      </c>
      <c r="F85" s="119">
        <f t="shared" si="13"/>
        <v>84258.2</v>
      </c>
      <c r="G85" s="119">
        <f t="shared" si="13"/>
        <v>84258.2</v>
      </c>
      <c r="H85" s="119">
        <f t="shared" si="13"/>
        <v>84258.2</v>
      </c>
    </row>
    <row r="86" spans="1:8" ht="38.25">
      <c r="A86" s="29">
        <v>76</v>
      </c>
      <c r="B86" s="35" t="s">
        <v>82</v>
      </c>
      <c r="C86" s="37" t="s">
        <v>3</v>
      </c>
      <c r="D86" s="70">
        <v>130082020</v>
      </c>
      <c r="E86" s="37" t="s">
        <v>83</v>
      </c>
      <c r="F86" s="132">
        <f>'прил 6 ведом'!G84</f>
        <v>84258.2</v>
      </c>
      <c r="G86" s="132">
        <f>F86</f>
        <v>84258.2</v>
      </c>
      <c r="H86" s="132">
        <f>G86</f>
        <v>84258.2</v>
      </c>
    </row>
    <row r="87" spans="1:8" ht="12.75">
      <c r="A87" s="29">
        <v>77</v>
      </c>
      <c r="B87" s="35" t="s">
        <v>87</v>
      </c>
      <c r="C87" s="37" t="s">
        <v>89</v>
      </c>
      <c r="D87" s="70"/>
      <c r="E87" s="37"/>
      <c r="F87" s="132">
        <f aca="true" t="shared" si="14" ref="F87:H89">F88</f>
        <v>337700</v>
      </c>
      <c r="G87" s="119">
        <f t="shared" si="14"/>
        <v>464845</v>
      </c>
      <c r="H87" s="119">
        <f t="shared" si="14"/>
        <v>464845.7</v>
      </c>
    </row>
    <row r="88" spans="1:8" ht="16.5" customHeight="1">
      <c r="A88" s="29">
        <v>78</v>
      </c>
      <c r="B88" s="35" t="s">
        <v>72</v>
      </c>
      <c r="C88" s="37" t="s">
        <v>90</v>
      </c>
      <c r="D88" s="70"/>
      <c r="E88" s="37"/>
      <c r="F88" s="119">
        <f t="shared" si="14"/>
        <v>337700</v>
      </c>
      <c r="G88" s="119">
        <f t="shared" si="14"/>
        <v>464845</v>
      </c>
      <c r="H88" s="119">
        <f t="shared" si="14"/>
        <v>464845.7</v>
      </c>
    </row>
    <row r="89" spans="1:8" ht="63.75" customHeight="1">
      <c r="A89" s="29">
        <v>79</v>
      </c>
      <c r="B89" s="35" t="s">
        <v>197</v>
      </c>
      <c r="C89" s="37" t="s">
        <v>90</v>
      </c>
      <c r="D89" s="70">
        <v>100000000</v>
      </c>
      <c r="E89" s="37"/>
      <c r="F89" s="119">
        <f>F90</f>
        <v>337700</v>
      </c>
      <c r="G89" s="119">
        <f t="shared" si="14"/>
        <v>464845</v>
      </c>
      <c r="H89" s="119">
        <f t="shared" si="14"/>
        <v>464845.7</v>
      </c>
    </row>
    <row r="90" spans="1:8" ht="38.25">
      <c r="A90" s="29">
        <v>80</v>
      </c>
      <c r="B90" s="35" t="s">
        <v>415</v>
      </c>
      <c r="C90" s="37" t="s">
        <v>90</v>
      </c>
      <c r="D90" s="70">
        <v>120000000</v>
      </c>
      <c r="E90" s="37"/>
      <c r="F90" s="119">
        <f>F91+F94</f>
        <v>337700</v>
      </c>
      <c r="G90" s="119">
        <f>G91+G94</f>
        <v>464845</v>
      </c>
      <c r="H90" s="119">
        <f>H91+H94</f>
        <v>464845.7</v>
      </c>
    </row>
    <row r="91" spans="1:8" ht="140.25">
      <c r="A91" s="29">
        <v>81</v>
      </c>
      <c r="B91" s="35" t="s">
        <v>431</v>
      </c>
      <c r="C91" s="37" t="s">
        <v>90</v>
      </c>
      <c r="D91" s="70">
        <v>120081090</v>
      </c>
      <c r="E91" s="37"/>
      <c r="F91" s="119">
        <f aca="true" t="shared" si="15" ref="F91:H92">F92</f>
        <v>151700</v>
      </c>
      <c r="G91" s="119">
        <f t="shared" si="15"/>
        <v>157100</v>
      </c>
      <c r="H91" s="119">
        <f>H92</f>
        <v>163600</v>
      </c>
    </row>
    <row r="92" spans="1:8" ht="25.5">
      <c r="A92" s="29">
        <v>82</v>
      </c>
      <c r="B92" s="35" t="s">
        <v>80</v>
      </c>
      <c r="C92" s="37" t="s">
        <v>90</v>
      </c>
      <c r="D92" s="70">
        <v>120081090</v>
      </c>
      <c r="E92" s="37" t="s">
        <v>81</v>
      </c>
      <c r="F92" s="119">
        <f t="shared" si="15"/>
        <v>151700</v>
      </c>
      <c r="G92" s="119">
        <f t="shared" si="15"/>
        <v>157100</v>
      </c>
      <c r="H92" s="119">
        <f t="shared" si="15"/>
        <v>163600</v>
      </c>
    </row>
    <row r="93" spans="1:8" ht="38.25">
      <c r="A93" s="29">
        <v>83</v>
      </c>
      <c r="B93" s="35" t="s">
        <v>82</v>
      </c>
      <c r="C93" s="37" t="s">
        <v>90</v>
      </c>
      <c r="D93" s="70">
        <v>120081090</v>
      </c>
      <c r="E93" s="37" t="s">
        <v>83</v>
      </c>
      <c r="F93" s="132">
        <v>151700</v>
      </c>
      <c r="G93" s="132">
        <v>157100</v>
      </c>
      <c r="H93" s="132">
        <v>163600</v>
      </c>
    </row>
    <row r="94" spans="1:8" ht="127.5">
      <c r="A94" s="29">
        <v>84</v>
      </c>
      <c r="B94" s="85" t="s">
        <v>129</v>
      </c>
      <c r="C94" s="37" t="s">
        <v>90</v>
      </c>
      <c r="D94" s="70">
        <v>120082120</v>
      </c>
      <c r="E94" s="37"/>
      <c r="F94" s="119">
        <f aca="true" t="shared" si="16" ref="F94:H95">F95</f>
        <v>186000</v>
      </c>
      <c r="G94" s="119">
        <f t="shared" si="16"/>
        <v>307745</v>
      </c>
      <c r="H94" s="119">
        <f t="shared" si="16"/>
        <v>301245.7</v>
      </c>
    </row>
    <row r="95" spans="1:8" ht="25.5">
      <c r="A95" s="29">
        <v>85</v>
      </c>
      <c r="B95" s="35" t="s">
        <v>80</v>
      </c>
      <c r="C95" s="37" t="s">
        <v>90</v>
      </c>
      <c r="D95" s="70">
        <v>120082120</v>
      </c>
      <c r="E95" s="37" t="s">
        <v>81</v>
      </c>
      <c r="F95" s="119">
        <f t="shared" si="16"/>
        <v>186000</v>
      </c>
      <c r="G95" s="119">
        <f t="shared" si="16"/>
        <v>307745</v>
      </c>
      <c r="H95" s="119">
        <f t="shared" si="16"/>
        <v>301245.7</v>
      </c>
    </row>
    <row r="96" spans="1:8" ht="38.25">
      <c r="A96" s="29">
        <v>86</v>
      </c>
      <c r="B96" s="35" t="s">
        <v>82</v>
      </c>
      <c r="C96" s="37" t="s">
        <v>90</v>
      </c>
      <c r="D96" s="70">
        <v>120082120</v>
      </c>
      <c r="E96" s="37" t="s">
        <v>83</v>
      </c>
      <c r="F96" s="132">
        <f>'прил 6 ведом'!G100</f>
        <v>186000</v>
      </c>
      <c r="G96" s="132">
        <f>'прил 6 ведом'!H100</f>
        <v>307745</v>
      </c>
      <c r="H96" s="132">
        <f>'прил 6 ведом'!I100</f>
        <v>301245.7</v>
      </c>
    </row>
    <row r="97" spans="1:8" ht="12.75">
      <c r="A97" s="29">
        <v>87</v>
      </c>
      <c r="B97" s="28" t="s">
        <v>4</v>
      </c>
      <c r="C97" s="33" t="s">
        <v>11</v>
      </c>
      <c r="D97" s="69"/>
      <c r="E97" s="29"/>
      <c r="F97" s="132">
        <f aca="true" t="shared" si="17" ref="F97:H99">F98</f>
        <v>839020</v>
      </c>
      <c r="G97" s="119">
        <f t="shared" si="17"/>
        <v>798020</v>
      </c>
      <c r="H97" s="119">
        <f t="shared" si="17"/>
        <v>697134</v>
      </c>
    </row>
    <row r="98" spans="1:8" ht="12.75">
      <c r="A98" s="29">
        <v>88</v>
      </c>
      <c r="B98" s="28" t="s">
        <v>5</v>
      </c>
      <c r="C98" s="33" t="s">
        <v>12</v>
      </c>
      <c r="D98" s="69"/>
      <c r="E98" s="29"/>
      <c r="F98" s="119">
        <f t="shared" si="17"/>
        <v>839020</v>
      </c>
      <c r="G98" s="119">
        <f t="shared" si="17"/>
        <v>798020</v>
      </c>
      <c r="H98" s="119">
        <f t="shared" si="17"/>
        <v>697134</v>
      </c>
    </row>
    <row r="99" spans="1:8" ht="63.75">
      <c r="A99" s="29">
        <v>89</v>
      </c>
      <c r="B99" s="28" t="s">
        <v>197</v>
      </c>
      <c r="C99" s="33" t="s">
        <v>12</v>
      </c>
      <c r="D99" s="69">
        <v>100000000</v>
      </c>
      <c r="E99" s="29"/>
      <c r="F99" s="119">
        <f t="shared" si="17"/>
        <v>839020</v>
      </c>
      <c r="G99" s="119">
        <f t="shared" si="17"/>
        <v>798020</v>
      </c>
      <c r="H99" s="119">
        <f t="shared" si="17"/>
        <v>697134</v>
      </c>
    </row>
    <row r="100" spans="1:8" ht="25.5">
      <c r="A100" s="29">
        <v>90</v>
      </c>
      <c r="B100" s="28" t="s">
        <v>198</v>
      </c>
      <c r="C100" s="33" t="s">
        <v>12</v>
      </c>
      <c r="D100" s="69">
        <v>110000000</v>
      </c>
      <c r="E100" s="29"/>
      <c r="F100" s="132">
        <f>F103+F106+F109</f>
        <v>839020</v>
      </c>
      <c r="G100" s="132">
        <f>G103+G106+G109</f>
        <v>798020</v>
      </c>
      <c r="H100" s="132">
        <f>H103+H106+H109</f>
        <v>697134</v>
      </c>
    </row>
    <row r="101" spans="1:8" ht="102">
      <c r="A101" s="29">
        <v>91</v>
      </c>
      <c r="B101" s="28" t="s">
        <v>196</v>
      </c>
      <c r="C101" s="33" t="s">
        <v>12</v>
      </c>
      <c r="D101" s="69">
        <v>110081010</v>
      </c>
      <c r="E101" s="29"/>
      <c r="F101" s="119">
        <f aca="true" t="shared" si="18" ref="F101:H102">F102</f>
        <v>585020</v>
      </c>
      <c r="G101" s="119">
        <f t="shared" si="18"/>
        <v>685020</v>
      </c>
      <c r="H101" s="119">
        <f t="shared" si="18"/>
        <v>685020</v>
      </c>
    </row>
    <row r="102" spans="1:8" ht="25.5">
      <c r="A102" s="29">
        <v>92</v>
      </c>
      <c r="B102" s="35" t="s">
        <v>80</v>
      </c>
      <c r="C102" s="33" t="s">
        <v>12</v>
      </c>
      <c r="D102" s="69">
        <v>110081010</v>
      </c>
      <c r="E102" s="29">
        <v>200</v>
      </c>
      <c r="F102" s="119">
        <f t="shared" si="18"/>
        <v>585020</v>
      </c>
      <c r="G102" s="119">
        <f t="shared" si="18"/>
        <v>685020</v>
      </c>
      <c r="H102" s="119">
        <f t="shared" si="18"/>
        <v>685020</v>
      </c>
    </row>
    <row r="103" spans="1:8" ht="38.25">
      <c r="A103" s="29">
        <v>93</v>
      </c>
      <c r="B103" s="35" t="s">
        <v>82</v>
      </c>
      <c r="C103" s="33" t="s">
        <v>12</v>
      </c>
      <c r="D103" s="69">
        <v>110081010</v>
      </c>
      <c r="E103" s="29">
        <v>240</v>
      </c>
      <c r="F103" s="132">
        <f>'прил 6 ведом'!G105</f>
        <v>585020</v>
      </c>
      <c r="G103" s="132">
        <f>'прил 6 ведом'!H105</f>
        <v>685020</v>
      </c>
      <c r="H103" s="132">
        <f>'прил 6 ведом'!I105</f>
        <v>685020</v>
      </c>
    </row>
    <row r="104" spans="1:8" ht="114.75">
      <c r="A104" s="29">
        <v>94</v>
      </c>
      <c r="B104" s="28" t="s">
        <v>199</v>
      </c>
      <c r="C104" s="33" t="s">
        <v>12</v>
      </c>
      <c r="D104" s="69">
        <v>110081040</v>
      </c>
      <c r="E104" s="29"/>
      <c r="F104" s="119">
        <f aca="true" t="shared" si="19" ref="F104:H105">F105</f>
        <v>63000</v>
      </c>
      <c r="G104" s="119">
        <f t="shared" si="19"/>
        <v>50000</v>
      </c>
      <c r="H104" s="119">
        <f t="shared" si="19"/>
        <v>0</v>
      </c>
    </row>
    <row r="105" spans="1:8" ht="25.5">
      <c r="A105" s="29">
        <v>95</v>
      </c>
      <c r="B105" s="35" t="s">
        <v>80</v>
      </c>
      <c r="C105" s="33" t="s">
        <v>12</v>
      </c>
      <c r="D105" s="69">
        <v>110081040</v>
      </c>
      <c r="E105" s="29">
        <v>200</v>
      </c>
      <c r="F105" s="119">
        <f t="shared" si="19"/>
        <v>63000</v>
      </c>
      <c r="G105" s="119">
        <f t="shared" si="19"/>
        <v>50000</v>
      </c>
      <c r="H105" s="119">
        <f t="shared" si="19"/>
        <v>0</v>
      </c>
    </row>
    <row r="106" spans="1:8" ht="38.25">
      <c r="A106" s="29">
        <v>96</v>
      </c>
      <c r="B106" s="35" t="s">
        <v>82</v>
      </c>
      <c r="C106" s="33" t="s">
        <v>12</v>
      </c>
      <c r="D106" s="69">
        <v>110081040</v>
      </c>
      <c r="E106" s="29">
        <v>240</v>
      </c>
      <c r="F106" s="132">
        <f>'прил 6 ведом'!G110</f>
        <v>63000</v>
      </c>
      <c r="G106" s="132">
        <f>'прил 6 ведом'!H110</f>
        <v>50000</v>
      </c>
      <c r="H106" s="132">
        <v>0</v>
      </c>
    </row>
    <row r="107" spans="1:8" ht="116.25" customHeight="1">
      <c r="A107" s="29">
        <v>97</v>
      </c>
      <c r="B107" s="28" t="s">
        <v>200</v>
      </c>
      <c r="C107" s="33" t="s">
        <v>12</v>
      </c>
      <c r="D107" s="69">
        <v>110081050</v>
      </c>
      <c r="E107" s="29"/>
      <c r="F107" s="119">
        <f aca="true" t="shared" si="20" ref="F107:H108">F108</f>
        <v>191000</v>
      </c>
      <c r="G107" s="119">
        <f t="shared" si="20"/>
        <v>63000</v>
      </c>
      <c r="H107" s="119">
        <f t="shared" si="20"/>
        <v>12114</v>
      </c>
    </row>
    <row r="108" spans="1:8" ht="25.5">
      <c r="A108" s="29">
        <v>98</v>
      </c>
      <c r="B108" s="35" t="s">
        <v>80</v>
      </c>
      <c r="C108" s="33" t="s">
        <v>12</v>
      </c>
      <c r="D108" s="69">
        <v>110081050</v>
      </c>
      <c r="E108" s="29">
        <v>200</v>
      </c>
      <c r="F108" s="119">
        <f t="shared" si="20"/>
        <v>191000</v>
      </c>
      <c r="G108" s="119">
        <f t="shared" si="20"/>
        <v>63000</v>
      </c>
      <c r="H108" s="119">
        <f t="shared" si="20"/>
        <v>12114</v>
      </c>
    </row>
    <row r="109" spans="1:8" ht="38.25">
      <c r="A109" s="29">
        <v>99</v>
      </c>
      <c r="B109" s="35" t="s">
        <v>82</v>
      </c>
      <c r="C109" s="33" t="s">
        <v>12</v>
      </c>
      <c r="D109" s="69">
        <v>110081050</v>
      </c>
      <c r="E109" s="29">
        <v>240</v>
      </c>
      <c r="F109" s="132">
        <f>'прил 6 ведом'!G113</f>
        <v>191000</v>
      </c>
      <c r="G109" s="132">
        <f>'прил 6 ведом'!H113</f>
        <v>63000</v>
      </c>
      <c r="H109" s="132">
        <f>'прил 6 ведом'!I113</f>
        <v>12114</v>
      </c>
    </row>
    <row r="110" spans="1:8" ht="12.75">
      <c r="A110" s="29">
        <v>100</v>
      </c>
      <c r="B110" s="35" t="s">
        <v>25</v>
      </c>
      <c r="C110" s="37" t="s">
        <v>13</v>
      </c>
      <c r="D110" s="70"/>
      <c r="E110" s="36"/>
      <c r="F110" s="132">
        <f aca="true" t="shared" si="21" ref="F110:H111">F111</f>
        <v>1718150</v>
      </c>
      <c r="G110" s="119">
        <f t="shared" si="21"/>
        <v>1718150</v>
      </c>
      <c r="H110" s="119">
        <f t="shared" si="21"/>
        <v>1718150</v>
      </c>
    </row>
    <row r="111" spans="1:8" ht="12.75">
      <c r="A111" s="29">
        <v>101</v>
      </c>
      <c r="B111" s="35" t="s">
        <v>6</v>
      </c>
      <c r="C111" s="37" t="s">
        <v>14</v>
      </c>
      <c r="D111" s="70"/>
      <c r="E111" s="37"/>
      <c r="F111" s="119">
        <f t="shared" si="21"/>
        <v>1718150</v>
      </c>
      <c r="G111" s="119">
        <f t="shared" si="21"/>
        <v>1718150</v>
      </c>
      <c r="H111" s="119">
        <f t="shared" si="21"/>
        <v>1718150</v>
      </c>
    </row>
    <row r="112" spans="1:8" ht="38.25">
      <c r="A112" s="29">
        <v>102</v>
      </c>
      <c r="B112" s="35" t="s">
        <v>239</v>
      </c>
      <c r="C112" s="37" t="s">
        <v>14</v>
      </c>
      <c r="D112" s="70">
        <v>140000000</v>
      </c>
      <c r="E112" s="37"/>
      <c r="F112" s="119">
        <f>F113+F117</f>
        <v>1718150</v>
      </c>
      <c r="G112" s="119">
        <f>G113+G117</f>
        <v>1718150</v>
      </c>
      <c r="H112" s="119">
        <f>H113+H117</f>
        <v>1718150</v>
      </c>
    </row>
    <row r="113" spans="1:8" ht="25.5" hidden="1">
      <c r="A113" s="29">
        <v>103</v>
      </c>
      <c r="B113" s="35" t="s">
        <v>320</v>
      </c>
      <c r="C113" s="37" t="s">
        <v>14</v>
      </c>
      <c r="D113" s="70">
        <v>210000000</v>
      </c>
      <c r="E113" s="37"/>
      <c r="F113" s="119">
        <f aca="true" t="shared" si="22" ref="F113:H115">F114</f>
        <v>0</v>
      </c>
      <c r="G113" s="119">
        <f t="shared" si="22"/>
        <v>0</v>
      </c>
      <c r="H113" s="119">
        <f t="shared" si="22"/>
        <v>0</v>
      </c>
    </row>
    <row r="114" spans="1:8" ht="76.5" hidden="1">
      <c r="A114" s="29">
        <v>104</v>
      </c>
      <c r="B114" s="35" t="s">
        <v>321</v>
      </c>
      <c r="C114" s="37" t="s">
        <v>14</v>
      </c>
      <c r="D114" s="70">
        <v>210082060</v>
      </c>
      <c r="E114" s="37"/>
      <c r="F114" s="119">
        <f t="shared" si="22"/>
        <v>0</v>
      </c>
      <c r="G114" s="119">
        <f t="shared" si="22"/>
        <v>0</v>
      </c>
      <c r="H114" s="119">
        <f t="shared" si="22"/>
        <v>0</v>
      </c>
    </row>
    <row r="115" spans="1:8" ht="38.25" hidden="1">
      <c r="A115" s="29">
        <v>105</v>
      </c>
      <c r="B115" s="35" t="s">
        <v>322</v>
      </c>
      <c r="C115" s="37" t="s">
        <v>14</v>
      </c>
      <c r="D115" s="70">
        <v>210082060</v>
      </c>
      <c r="E115" s="37" t="s">
        <v>96</v>
      </c>
      <c r="F115" s="119">
        <f t="shared" si="22"/>
        <v>0</v>
      </c>
      <c r="G115" s="119">
        <f t="shared" si="22"/>
        <v>0</v>
      </c>
      <c r="H115" s="119">
        <f t="shared" si="22"/>
        <v>0</v>
      </c>
    </row>
    <row r="116" spans="1:8" ht="12.75" hidden="1">
      <c r="A116" s="29">
        <v>106</v>
      </c>
      <c r="B116" s="35" t="s">
        <v>103</v>
      </c>
      <c r="C116" s="37" t="s">
        <v>14</v>
      </c>
      <c r="D116" s="70">
        <v>210082060</v>
      </c>
      <c r="E116" s="37" t="s">
        <v>95</v>
      </c>
      <c r="F116" s="144">
        <v>0</v>
      </c>
      <c r="G116" s="144">
        <v>0</v>
      </c>
      <c r="H116" s="144">
        <v>0</v>
      </c>
    </row>
    <row r="117" spans="1:8" ht="25.5">
      <c r="A117" s="29">
        <v>107</v>
      </c>
      <c r="B117" s="35" t="s">
        <v>205</v>
      </c>
      <c r="C117" s="37" t="s">
        <v>14</v>
      </c>
      <c r="D117" s="70">
        <v>140000000</v>
      </c>
      <c r="E117" s="37"/>
      <c r="F117" s="119">
        <f aca="true" t="shared" si="23" ref="F117:H119">F118</f>
        <v>1718150</v>
      </c>
      <c r="G117" s="119">
        <f t="shared" si="23"/>
        <v>1718150</v>
      </c>
      <c r="H117" s="119">
        <f t="shared" si="23"/>
        <v>1718150</v>
      </c>
    </row>
    <row r="118" spans="1:8" ht="89.25">
      <c r="A118" s="29">
        <v>108</v>
      </c>
      <c r="B118" s="35" t="s">
        <v>206</v>
      </c>
      <c r="C118" s="37" t="s">
        <v>14</v>
      </c>
      <c r="D118" s="70">
        <v>140082060</v>
      </c>
      <c r="E118" s="37"/>
      <c r="F118" s="119">
        <f t="shared" si="23"/>
        <v>1718150</v>
      </c>
      <c r="G118" s="119">
        <f>G119</f>
        <v>1718150</v>
      </c>
      <c r="H118" s="119">
        <f t="shared" si="23"/>
        <v>1718150</v>
      </c>
    </row>
    <row r="119" spans="1:8" ht="38.25">
      <c r="A119" s="29">
        <v>109</v>
      </c>
      <c r="B119" s="35" t="s">
        <v>102</v>
      </c>
      <c r="C119" s="37" t="s">
        <v>14</v>
      </c>
      <c r="D119" s="70">
        <v>140082060</v>
      </c>
      <c r="E119" s="37" t="s">
        <v>96</v>
      </c>
      <c r="F119" s="119">
        <f>F120</f>
        <v>1718150</v>
      </c>
      <c r="G119" s="119">
        <f t="shared" si="23"/>
        <v>1718150</v>
      </c>
      <c r="H119" s="119">
        <f>H120</f>
        <v>1718150</v>
      </c>
    </row>
    <row r="120" spans="1:8" ht="21.75" customHeight="1">
      <c r="A120" s="29">
        <v>110</v>
      </c>
      <c r="B120" s="39" t="s">
        <v>103</v>
      </c>
      <c r="C120" s="37" t="s">
        <v>14</v>
      </c>
      <c r="D120" s="70">
        <v>140082060</v>
      </c>
      <c r="E120" s="37" t="s">
        <v>95</v>
      </c>
      <c r="F120" s="132">
        <f>'прил 6 ведом'!G114</f>
        <v>1718150</v>
      </c>
      <c r="G120" s="132">
        <f>F120</f>
        <v>1718150</v>
      </c>
      <c r="H120" s="132">
        <f>G120</f>
        <v>1718150</v>
      </c>
    </row>
    <row r="121" spans="1:8" ht="12.75">
      <c r="A121" s="29">
        <v>111</v>
      </c>
      <c r="B121" s="39" t="s">
        <v>201</v>
      </c>
      <c r="C121" s="37" t="s">
        <v>202</v>
      </c>
      <c r="D121" s="70"/>
      <c r="E121" s="37"/>
      <c r="F121" s="132">
        <f aca="true" t="shared" si="24" ref="F121:G123">F122</f>
        <v>38170</v>
      </c>
      <c r="G121" s="119">
        <f t="shared" si="24"/>
        <v>38170</v>
      </c>
      <c r="H121" s="119">
        <f>H122</f>
        <v>38170</v>
      </c>
    </row>
    <row r="122" spans="1:8" ht="25.5">
      <c r="A122" s="29">
        <v>112</v>
      </c>
      <c r="B122" s="39" t="s">
        <v>203</v>
      </c>
      <c r="C122" s="37" t="s">
        <v>204</v>
      </c>
      <c r="D122" s="70"/>
      <c r="E122" s="37"/>
      <c r="F122" s="119">
        <f t="shared" si="24"/>
        <v>38170</v>
      </c>
      <c r="G122" s="119">
        <f t="shared" si="24"/>
        <v>38170</v>
      </c>
      <c r="H122" s="119">
        <f>H123</f>
        <v>38170</v>
      </c>
    </row>
    <row r="123" spans="1:8" ht="66" customHeight="1">
      <c r="A123" s="29">
        <v>113</v>
      </c>
      <c r="B123" s="39" t="s">
        <v>207</v>
      </c>
      <c r="C123" s="37" t="s">
        <v>204</v>
      </c>
      <c r="D123" s="70">
        <v>100000000</v>
      </c>
      <c r="E123" s="37"/>
      <c r="F123" s="119">
        <f t="shared" si="24"/>
        <v>38170</v>
      </c>
      <c r="G123" s="119">
        <f t="shared" si="24"/>
        <v>38170</v>
      </c>
      <c r="H123" s="119">
        <f>H124</f>
        <v>38170</v>
      </c>
    </row>
    <row r="124" spans="1:8" ht="25.5">
      <c r="A124" s="29">
        <v>114</v>
      </c>
      <c r="B124" s="39" t="s">
        <v>208</v>
      </c>
      <c r="C124" s="37" t="s">
        <v>204</v>
      </c>
      <c r="D124" s="70">
        <v>1400000000</v>
      </c>
      <c r="E124" s="37"/>
      <c r="F124" s="119">
        <f>F125+F128</f>
        <v>38170</v>
      </c>
      <c r="G124" s="119">
        <f>G125+G128</f>
        <v>38170</v>
      </c>
      <c r="H124" s="119">
        <f>H125+H128</f>
        <v>38170</v>
      </c>
    </row>
    <row r="125" spans="1:8" ht="118.5" customHeight="1">
      <c r="A125" s="29">
        <v>115</v>
      </c>
      <c r="B125" s="39" t="s">
        <v>213</v>
      </c>
      <c r="C125" s="37" t="s">
        <v>204</v>
      </c>
      <c r="D125" s="70">
        <v>140075550</v>
      </c>
      <c r="E125" s="37"/>
      <c r="F125" s="132">
        <f aca="true" t="shared" si="25" ref="F125:H126">F126</f>
        <v>34080</v>
      </c>
      <c r="G125" s="132">
        <f t="shared" si="25"/>
        <v>34080</v>
      </c>
      <c r="H125" s="132">
        <f t="shared" si="25"/>
        <v>34080</v>
      </c>
    </row>
    <row r="126" spans="1:8" ht="25.5">
      <c r="A126" s="29">
        <v>116</v>
      </c>
      <c r="B126" s="35" t="s">
        <v>80</v>
      </c>
      <c r="C126" s="37" t="s">
        <v>204</v>
      </c>
      <c r="D126" s="70">
        <v>140075550</v>
      </c>
      <c r="E126" s="37" t="s">
        <v>81</v>
      </c>
      <c r="F126" s="119">
        <f t="shared" si="25"/>
        <v>34080</v>
      </c>
      <c r="G126" s="119">
        <f t="shared" si="25"/>
        <v>34080</v>
      </c>
      <c r="H126" s="119">
        <f t="shared" si="25"/>
        <v>34080</v>
      </c>
    </row>
    <row r="127" spans="1:8" ht="38.25">
      <c r="A127" s="29">
        <v>117</v>
      </c>
      <c r="B127" s="35" t="s">
        <v>82</v>
      </c>
      <c r="C127" s="37" t="s">
        <v>204</v>
      </c>
      <c r="D127" s="70">
        <v>140075550</v>
      </c>
      <c r="E127" s="37" t="s">
        <v>83</v>
      </c>
      <c r="F127" s="132">
        <f>'прил 6 ведом'!G129</f>
        <v>34080</v>
      </c>
      <c r="G127" s="132">
        <f>F127</f>
        <v>34080</v>
      </c>
      <c r="H127" s="132">
        <f>G127</f>
        <v>34080</v>
      </c>
    </row>
    <row r="128" spans="1:8" ht="117.75" customHeight="1">
      <c r="A128" s="29">
        <v>118</v>
      </c>
      <c r="B128" s="39" t="s">
        <v>217</v>
      </c>
      <c r="C128" s="37" t="s">
        <v>204</v>
      </c>
      <c r="D128" s="70" t="s">
        <v>128</v>
      </c>
      <c r="E128" s="37"/>
      <c r="F128" s="119">
        <f aca="true" t="shared" si="26" ref="F128:H129">F129</f>
        <v>4090</v>
      </c>
      <c r="G128" s="119">
        <f t="shared" si="26"/>
        <v>4090</v>
      </c>
      <c r="H128" s="119">
        <f t="shared" si="26"/>
        <v>4090</v>
      </c>
    </row>
    <row r="129" spans="1:8" ht="25.5">
      <c r="A129" s="29">
        <v>119</v>
      </c>
      <c r="B129" s="35" t="s">
        <v>80</v>
      </c>
      <c r="C129" s="37" t="s">
        <v>204</v>
      </c>
      <c r="D129" s="70" t="s">
        <v>128</v>
      </c>
      <c r="E129" s="37" t="s">
        <v>81</v>
      </c>
      <c r="F129" s="119">
        <f t="shared" si="26"/>
        <v>4090</v>
      </c>
      <c r="G129" s="119">
        <f t="shared" si="26"/>
        <v>4090</v>
      </c>
      <c r="H129" s="119">
        <f t="shared" si="26"/>
        <v>4090</v>
      </c>
    </row>
    <row r="130" spans="1:8" ht="38.25">
      <c r="A130" s="29">
        <v>120</v>
      </c>
      <c r="B130" s="35" t="s">
        <v>82</v>
      </c>
      <c r="C130" s="37" t="s">
        <v>204</v>
      </c>
      <c r="D130" s="70" t="s">
        <v>128</v>
      </c>
      <c r="E130" s="37" t="s">
        <v>83</v>
      </c>
      <c r="F130" s="132">
        <f>'прил 6 ведом'!G134</f>
        <v>4090</v>
      </c>
      <c r="G130" s="132">
        <f>F130</f>
        <v>4090</v>
      </c>
      <c r="H130" s="132">
        <f>G130</f>
        <v>4090</v>
      </c>
    </row>
    <row r="131" spans="1:8" ht="219" customHeight="1">
      <c r="A131" s="29">
        <v>121</v>
      </c>
      <c r="B131" s="152" t="s">
        <v>437</v>
      </c>
      <c r="C131" s="36">
        <v>1001</v>
      </c>
      <c r="D131" s="70">
        <v>140082110</v>
      </c>
      <c r="E131" s="37" t="s">
        <v>137</v>
      </c>
      <c r="F131" s="132">
        <f aca="true" t="shared" si="27" ref="F131:H132">F132</f>
        <v>48528</v>
      </c>
      <c r="G131" s="132">
        <f t="shared" si="27"/>
        <v>48528</v>
      </c>
      <c r="H131" s="132">
        <f t="shared" si="27"/>
        <v>48528</v>
      </c>
    </row>
    <row r="132" spans="1:8" ht="12.75">
      <c r="A132" s="29">
        <v>122</v>
      </c>
      <c r="B132" s="130" t="s">
        <v>323</v>
      </c>
      <c r="C132" s="37" t="s">
        <v>313</v>
      </c>
      <c r="D132" s="70">
        <v>140082110</v>
      </c>
      <c r="E132" s="37" t="s">
        <v>96</v>
      </c>
      <c r="F132" s="132">
        <f t="shared" si="27"/>
        <v>48528</v>
      </c>
      <c r="G132" s="132">
        <f t="shared" si="27"/>
        <v>48528</v>
      </c>
      <c r="H132" s="132">
        <f t="shared" si="27"/>
        <v>48528</v>
      </c>
    </row>
    <row r="133" spans="1:8" ht="12.75">
      <c r="A133" s="29">
        <v>123</v>
      </c>
      <c r="B133" s="154" t="s">
        <v>260</v>
      </c>
      <c r="C133" s="37" t="s">
        <v>313</v>
      </c>
      <c r="D133" s="70">
        <v>140082110</v>
      </c>
      <c r="E133" s="37" t="s">
        <v>95</v>
      </c>
      <c r="F133" s="132">
        <v>48528</v>
      </c>
      <c r="G133" s="132">
        <v>48528</v>
      </c>
      <c r="H133" s="132">
        <v>48528</v>
      </c>
    </row>
    <row r="134" spans="1:8" ht="12.75">
      <c r="A134" s="29">
        <v>124</v>
      </c>
      <c r="B134" s="39" t="s">
        <v>91</v>
      </c>
      <c r="C134" s="37" t="s">
        <v>294</v>
      </c>
      <c r="D134" s="70"/>
      <c r="E134" s="37"/>
      <c r="F134" s="132">
        <f aca="true" t="shared" si="28" ref="F134:H138">F135</f>
        <v>46794</v>
      </c>
      <c r="G134" s="119">
        <f t="shared" si="28"/>
        <v>0</v>
      </c>
      <c r="H134" s="119">
        <f t="shared" si="28"/>
        <v>0</v>
      </c>
    </row>
    <row r="135" spans="1:8" ht="12.75">
      <c r="A135" s="29">
        <v>125</v>
      </c>
      <c r="B135" s="39" t="s">
        <v>92</v>
      </c>
      <c r="C135" s="37" t="s">
        <v>295</v>
      </c>
      <c r="D135" s="70"/>
      <c r="E135" s="37"/>
      <c r="F135" s="119">
        <f t="shared" si="28"/>
        <v>46794</v>
      </c>
      <c r="G135" s="119">
        <f t="shared" si="28"/>
        <v>0</v>
      </c>
      <c r="H135" s="119">
        <f t="shared" si="28"/>
        <v>0</v>
      </c>
    </row>
    <row r="136" spans="1:8" ht="38.25">
      <c r="A136" s="29">
        <v>126</v>
      </c>
      <c r="B136" s="35" t="s">
        <v>330</v>
      </c>
      <c r="C136" s="37" t="s">
        <v>295</v>
      </c>
      <c r="D136" s="70">
        <v>220000000</v>
      </c>
      <c r="E136" s="37"/>
      <c r="F136" s="119">
        <f t="shared" si="28"/>
        <v>46794</v>
      </c>
      <c r="G136" s="119">
        <f t="shared" si="28"/>
        <v>0</v>
      </c>
      <c r="H136" s="119">
        <f t="shared" si="28"/>
        <v>0</v>
      </c>
    </row>
    <row r="137" spans="1:8" ht="89.25">
      <c r="A137" s="29">
        <v>127</v>
      </c>
      <c r="B137" s="35" t="s">
        <v>296</v>
      </c>
      <c r="C137" s="37" t="s">
        <v>295</v>
      </c>
      <c r="D137" s="70">
        <v>220080610</v>
      </c>
      <c r="E137" s="37"/>
      <c r="F137" s="119">
        <f t="shared" si="28"/>
        <v>46794</v>
      </c>
      <c r="G137" s="119">
        <f t="shared" si="28"/>
        <v>0</v>
      </c>
      <c r="H137" s="119">
        <f t="shared" si="28"/>
        <v>0</v>
      </c>
    </row>
    <row r="138" spans="1:8" ht="25.5">
      <c r="A138" s="29">
        <v>128</v>
      </c>
      <c r="B138" s="35" t="s">
        <v>80</v>
      </c>
      <c r="C138" s="37" t="s">
        <v>295</v>
      </c>
      <c r="D138" s="70">
        <v>220080610</v>
      </c>
      <c r="E138" s="37" t="s">
        <v>81</v>
      </c>
      <c r="F138" s="119">
        <f t="shared" si="28"/>
        <v>46794</v>
      </c>
      <c r="G138" s="119">
        <f t="shared" si="28"/>
        <v>0</v>
      </c>
      <c r="H138" s="119">
        <f t="shared" si="28"/>
        <v>0</v>
      </c>
    </row>
    <row r="139" spans="1:8" ht="38.25">
      <c r="A139" s="29">
        <v>129</v>
      </c>
      <c r="B139" s="35" t="s">
        <v>82</v>
      </c>
      <c r="C139" s="37" t="s">
        <v>295</v>
      </c>
      <c r="D139" s="70">
        <v>220080610</v>
      </c>
      <c r="E139" s="37" t="s">
        <v>83</v>
      </c>
      <c r="F139" s="132">
        <v>46794</v>
      </c>
      <c r="G139" s="132">
        <v>0</v>
      </c>
      <c r="H139" s="132">
        <v>0</v>
      </c>
    </row>
    <row r="140" spans="1:8" ht="126.75" customHeight="1">
      <c r="A140" s="29">
        <v>130</v>
      </c>
      <c r="B140" s="152" t="s">
        <v>433</v>
      </c>
      <c r="C140" s="37" t="s">
        <v>285</v>
      </c>
      <c r="D140" s="70">
        <v>8110082090</v>
      </c>
      <c r="E140" s="37" t="s">
        <v>316</v>
      </c>
      <c r="F140" s="132">
        <f aca="true" t="shared" si="29" ref="F140:H141">F141</f>
        <v>16452.1</v>
      </c>
      <c r="G140" s="132">
        <f t="shared" si="29"/>
        <v>16452.1</v>
      </c>
      <c r="H140" s="132">
        <f t="shared" si="29"/>
        <v>16452.1</v>
      </c>
    </row>
    <row r="141" spans="1:8" ht="12.75">
      <c r="A141" s="29">
        <v>131</v>
      </c>
      <c r="B141" s="130" t="s">
        <v>323</v>
      </c>
      <c r="C141" s="37" t="s">
        <v>285</v>
      </c>
      <c r="D141" s="70">
        <v>8110082090</v>
      </c>
      <c r="E141" s="37" t="s">
        <v>96</v>
      </c>
      <c r="F141" s="132">
        <f t="shared" si="29"/>
        <v>16452.1</v>
      </c>
      <c r="G141" s="132">
        <f t="shared" si="29"/>
        <v>16452.1</v>
      </c>
      <c r="H141" s="132">
        <f t="shared" si="29"/>
        <v>16452.1</v>
      </c>
    </row>
    <row r="142" spans="1:8" ht="12.75">
      <c r="A142" s="29">
        <v>132</v>
      </c>
      <c r="B142" s="154" t="s">
        <v>260</v>
      </c>
      <c r="C142" s="37" t="s">
        <v>285</v>
      </c>
      <c r="D142" s="70">
        <v>8110082090</v>
      </c>
      <c r="E142" s="37" t="s">
        <v>95</v>
      </c>
      <c r="F142" s="132">
        <v>16452.1</v>
      </c>
      <c r="G142" s="132">
        <f>F142</f>
        <v>16452.1</v>
      </c>
      <c r="H142" s="132">
        <f>G142</f>
        <v>16452.1</v>
      </c>
    </row>
    <row r="143" spans="1:8" ht="12.75">
      <c r="A143" s="29">
        <v>133</v>
      </c>
      <c r="B143" s="28" t="s">
        <v>30</v>
      </c>
      <c r="C143" s="33"/>
      <c r="D143" s="29"/>
      <c r="E143" s="33"/>
      <c r="F143" s="119">
        <v>0</v>
      </c>
      <c r="G143" s="153">
        <f>'прил 6 ведом'!H147</f>
        <v>191677</v>
      </c>
      <c r="H143" s="153">
        <f>'прил 6 ведом'!I147</f>
        <v>369566</v>
      </c>
    </row>
    <row r="144" spans="1:8" ht="12.75">
      <c r="A144" s="236"/>
      <c r="B144" s="237"/>
      <c r="C144" s="34"/>
      <c r="D144" s="29"/>
      <c r="E144" s="29"/>
      <c r="F144" s="119">
        <f>F11</f>
        <v>7915075</v>
      </c>
      <c r="G144" s="119">
        <f>G11</f>
        <v>7858756</v>
      </c>
      <c r="H144" s="119">
        <f>H11</f>
        <v>7760886</v>
      </c>
    </row>
    <row r="145" spans="1:7" ht="12.75">
      <c r="A145" s="75"/>
      <c r="B145" s="79"/>
      <c r="C145" s="80"/>
      <c r="D145" s="81"/>
      <c r="E145" s="82"/>
      <c r="F145" s="82"/>
      <c r="G145" s="82"/>
    </row>
    <row r="146" spans="1:7" ht="12.75">
      <c r="A146" s="75"/>
      <c r="B146" s="79"/>
      <c r="C146" s="80"/>
      <c r="D146" s="81"/>
      <c r="E146" s="78"/>
      <c r="F146" s="78"/>
      <c r="G146" s="78"/>
    </row>
    <row r="147" spans="1:7" ht="210.75" customHeight="1">
      <c r="A147" s="75"/>
      <c r="B147" s="83"/>
      <c r="C147" s="80"/>
      <c r="D147" s="81"/>
      <c r="E147" s="82"/>
      <c r="F147" s="82"/>
      <c r="G147" s="82"/>
    </row>
    <row r="148" spans="1:7" ht="12.75">
      <c r="A148" s="75"/>
      <c r="B148" s="76"/>
      <c r="C148" s="80"/>
      <c r="D148" s="81"/>
      <c r="E148" s="82"/>
      <c r="F148" s="82"/>
      <c r="G148" s="82"/>
    </row>
    <row r="149" spans="1:7" ht="12.75">
      <c r="A149" s="75"/>
      <c r="B149" s="76"/>
      <c r="C149" s="77"/>
      <c r="D149" s="84"/>
      <c r="E149" s="82"/>
      <c r="F149" s="82"/>
      <c r="G149" s="82"/>
    </row>
    <row r="150" spans="1:7" ht="12.75">
      <c r="A150" s="75"/>
      <c r="B150" s="79"/>
      <c r="C150" s="75"/>
      <c r="D150" s="81"/>
      <c r="E150" s="82"/>
      <c r="F150" s="147"/>
      <c r="G150" s="147"/>
    </row>
    <row r="151" spans="1:7" ht="12.75">
      <c r="A151" s="241"/>
      <c r="B151" s="241"/>
      <c r="C151" s="75"/>
      <c r="D151" s="75"/>
      <c r="E151" s="82"/>
      <c r="F151" s="82"/>
      <c r="G151" s="82"/>
    </row>
  </sheetData>
  <sheetProtection/>
  <mergeCells count="15">
    <mergeCell ref="A1:H1"/>
    <mergeCell ref="A3:H3"/>
    <mergeCell ref="E8:E10"/>
    <mergeCell ref="F8:F10"/>
    <mergeCell ref="G8:G10"/>
    <mergeCell ref="H8:H10"/>
    <mergeCell ref="A7:E7"/>
    <mergeCell ref="A5:G6"/>
    <mergeCell ref="A2:H2"/>
    <mergeCell ref="A8:A10"/>
    <mergeCell ref="A151:B151"/>
    <mergeCell ref="B8:B10"/>
    <mergeCell ref="C8:C10"/>
    <mergeCell ref="D8:D10"/>
    <mergeCell ref="A144:B144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2019-12-24T13:27:25Z</cp:lastPrinted>
  <dcterms:created xsi:type="dcterms:W3CDTF">2010-12-02T07:50:49Z</dcterms:created>
  <dcterms:modified xsi:type="dcterms:W3CDTF">2019-12-26T04:20:55Z</dcterms:modified>
  <cp:category/>
  <cp:version/>
  <cp:contentType/>
  <cp:contentStatus/>
</cp:coreProperties>
</file>