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67" tabRatio="676" activeTab="0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ЦСР,ВР,РП" sheetId="8" r:id="rId8"/>
    <sheet name="прил 8 РП,ЦСР,ВР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<sst xmlns="http://schemas.openxmlformats.org/spreadsheetml/2006/main" count="1223" uniqueCount="490">
  <si>
    <t xml:space="preserve"> 01 05 02 01 10 0000 610</t>
  </si>
  <si>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</si>
  <si>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</si>
  <si>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</si>
  <si>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</si>
  <si>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</si>
  <si>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</si>
  <si>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</si>
  <si>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</si>
  <si>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</si>
  <si>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</si>
  <si>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</si>
  <si>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</si>
  <si>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</si>
  <si>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</si>
  <si>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</si>
  <si>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</si>
  <si>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</si>
  <si>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</si>
  <si>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</si>
  <si>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      Приложение 3 </t>
  </si>
  <si>
    <t xml:space="preserve">Главные администраторы источников </t>
  </si>
  <si>
    <t xml:space="preserve"> внутреннего финансирования дефицита бюджета поселения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</si>
  <si>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</si>
  <si>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</si>
  <si>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</si>
  <si>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</si>
  <si>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</si>
  <si>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</si>
  <si>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</si>
  <si>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</si>
  <si>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</si>
  <si>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805 1 11 05070 00 0000 120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</si>
  <si>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</si>
  <si>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Администрация Галанинского сельсовета</t>
  </si>
  <si>
    <t>Функционированиеадминистрации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</si>
  <si>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</si>
  <si>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 xml:space="preserve">             Итого источников финансирования дефицита бюджета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</si>
  <si>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</si>
  <si>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</si>
  <si>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</si>
  <si>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</si>
  <si>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</si>
  <si>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</si>
  <si>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>1 17 05050 10 0000 180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</si>
  <si>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</si>
  <si>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</si>
  <si>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</si>
  <si>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</si>
  <si>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</si>
  <si>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</si>
  <si>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</si>
  <si>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</si>
  <si>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</si>
  <si>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</si>
  <si>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</si>
  <si>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</si>
  <si>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</si>
  <si>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</si>
  <si>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</si>
  <si>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</si>
  <si>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</si>
  <si>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</si>
  <si>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</si>
  <si>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</si>
  <si>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</si>
  <si>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</si>
  <si>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</si>
  <si>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</si>
  <si>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</si>
  <si>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</si>
  <si>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</si>
  <si>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</si>
  <si>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</si>
  <si>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</si>
  <si>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</si>
  <si>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</si>
  <si>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</si>
  <si>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</si>
  <si>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</si>
  <si>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</si>
  <si>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</si>
  <si>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</si>
  <si>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</si>
  <si>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</si>
  <si>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</si>
  <si>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 xml:space="preserve">       1. Утвердить перечень  главных администраторов доходов бюджета поселения и закрепленных за ними доходных источников согласно приложению 2 к настоящему Решению.</t>
  </si>
  <si>
    <t xml:space="preserve">       2. Утвердить перечень главных администраторов источников внутреннего финансирования дефицита бюджета поселения и закрепленных за ними источников внутреннего финансирования дефицита бюджета поселения согласно приложению 3 к настоящему Решению.</t>
  </si>
  <si>
    <t xml:space="preserve">     1) на сумму доходов,  дополнительно полученных  от оказания платных услуг,   безвозмездных поступлений от физических и юридических лиц, в том числе добровольных пожертвований,  и от иной приносящей доход деятельности сверх утвержденных настоящим Решением и бюджетной сметой бюджетных ассигнований, направленных на финансирование расходов данных учреждений в соответствии с бюджетной сметой;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</si>
  <si>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</si>
  <si>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</si>
  <si>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</si>
  <si>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</si>
  <si>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</si>
  <si>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</si>
  <si>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 xml:space="preserve">         Установить, что публичные нормативные обязательства поселения не принимаются.</t>
  </si>
  <si>
    <t>к  Проекту Решения Галанинского сельского</t>
  </si>
  <si>
    <t>к Проекту  Решения Галанинского сельского</t>
  </si>
  <si>
    <r>
      <t xml:space="preserve"> к</t>
    </r>
    <r>
      <rPr>
        <sz val="10"/>
        <rFont val="Times New Roman"/>
        <family val="1"/>
      </rPr>
      <t xml:space="preserve">  Проекту Решения Галанинского сельского</t>
    </r>
  </si>
  <si>
    <t>к проекту  Решения Галанинского сельского</t>
  </si>
  <si>
    <t>540</t>
  </si>
  <si>
    <t>500</t>
  </si>
  <si>
    <t xml:space="preserve">                                              ПРОЕКТ             РЕШЕНИЯ</t>
  </si>
  <si>
    <t xml:space="preserve">    3) в случаях переименования, реорганизации, ликвидации, создания муниципальных учреждений, в том числе путем изменения типа существующих местных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на обеспечение деятельности;</t>
  </si>
  <si>
    <t xml:space="preserve">    2) в случаях образования, переименования, реорганизации, ликвидации муниципальных учреждений, в том числе путем изменения типа существующих местных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деятельности;</t>
  </si>
  <si>
    <t>000 1 08 04020 01 0000 110</t>
  </si>
  <si>
    <t xml:space="preserve">      5) в случаях изменения размеров субсидий, предусмотренных муниципальными бюджетным учреждениям на возмещение нормативных затрат, связанных с оказанием ими в соответствии с муниципальным заданием муниципальных услуг ( выполнением работ);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</si>
  <si>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</si>
  <si>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</si>
  <si>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</si>
  <si>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</si>
  <si>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</si>
  <si>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</si>
  <si>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</si>
  <si>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</si>
  <si>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</si>
  <si>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</si>
  <si>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</si>
  <si>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</si>
  <si>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 , находящихся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</si>
  <si>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</si>
  <si>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 поселений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</si>
  <si>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</si>
  <si>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</si>
  <si>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</si>
  <si>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</si>
  <si>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</si>
  <si>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</si>
  <si>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</si>
  <si>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 за счет средств краевого бюджета</t>
  </si>
  <si>
    <t>Прочие межбюджетные трансферты, передаваемые бюджетам сельских поселений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за счет средств районного бюджета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</si>
  <si>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</si>
  <si>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</si>
  <si>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Акцизы по подакцизным товарам (продукции), производимым на территории Российской Федерации</t>
  </si>
  <si>
    <t>1400S5550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</si>
  <si>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</si>
  <si>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"Развитие культуры" </t>
  </si>
  <si>
    <t xml:space="preserve">Подпрограмма " Поддержка искусства и народного творчества" 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</si>
  <si>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</si>
  <si>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 xml:space="preserve">1.       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  </t>
  </si>
  <si>
    <t>2.       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</si>
  <si>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>3.       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</si>
  <si>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>4.       Администрация Галанинского сельсовета осуществляет зачисление денежных средств на лицевые счета соответствующих муниципальных бюджетных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</si>
  <si>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>Статья 15.  Вступление в силу настоящего решения</t>
  </si>
  <si>
    <t xml:space="preserve"> </t>
  </si>
  <si>
    <t>к  Решению Галанинского сельского</t>
  </si>
  <si>
    <t xml:space="preserve">Председатель Галанинского сельского Совета депутатов:                                    Кузьмин В.М.                       </t>
  </si>
  <si>
    <t>Глава Галанинского сельсовета                                                                              Т.Е.Ритерс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</si>
  <si>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</si>
  <si>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</si>
  <si>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>Субвенции бюджетам сельских  поселений на выполнение передаваемых полномочий субъектов Российской Федерации по организации проведения мероприятий по отлову, учету, содержанию и иному обращению с безнадзорными домашними животными</t>
  </si>
  <si>
    <t>Перечисления из бюджетов сельских поселений (в бюджеты 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</si>
  <si>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Дотации бюджетам сельских поселений на выравнивание бюджетной обеспеченности из районного фонда финансовой поддержки</t>
  </si>
  <si>
    <t xml:space="preserve">Дотации бюджетам бюджетной системы Российской Федерации </t>
  </si>
  <si>
    <t>Администрация Галанинского сельсовета Казачинского района Красноярского края</t>
  </si>
  <si>
    <t xml:space="preserve">Администрация Галанинского сельсовета             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</si>
  <si>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</si>
  <si>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</si>
  <si>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</si>
  <si>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</si>
  <si>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</si>
  <si>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</si>
  <si>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</si>
  <si>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</si>
  <si>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</si>
  <si>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</si>
  <si>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</si>
  <si>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</si>
  <si>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</si>
  <si>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</si>
  <si>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</si>
  <si>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</si>
  <si>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</si>
  <si>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 xml:space="preserve">      7) в случае заключения Администрацией Галанинского сельсовета с Администрацией Казачинского района соглашений по передаче осуществления части полномочий в пределах объема средств, предусмотренных на выполнение указанных полномочий;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</si>
  <si>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</si>
  <si>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</si>
  <si>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</si>
  <si>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</si>
  <si>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</si>
  <si>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805 01 05 00 00 00 0000 600</t>
  </si>
  <si>
    <t>805 01 05 02 00 00 0000 600</t>
  </si>
  <si>
    <t>805 01 05 02 01 00 0000 610</t>
  </si>
  <si>
    <t>805 01 05 02 01 10 0000 610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</si>
  <si>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</si>
  <si>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Перечень главных администраторов доходов бюджета поселения</t>
  </si>
  <si>
    <t>Наименование кода классификации доходов бюджета</t>
  </si>
  <si>
    <t>1 17 01050 10 0000 180</t>
  </si>
  <si>
    <t xml:space="preserve">               № строки</t>
  </si>
  <si>
    <t>Код главного администратора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</si>
  <si>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</si>
  <si>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</si>
  <si>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</si>
  <si>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</si>
  <si>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1 08 04020 01 1000 110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</si>
  <si>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</si>
  <si>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</si>
  <si>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</si>
  <si>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</si>
  <si>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</si>
  <si>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</si>
  <si>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</si>
  <si>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</si>
  <si>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</si>
  <si>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</si>
  <si>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</si>
  <si>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</si>
  <si>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</si>
  <si>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</si>
  <si>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</si>
  <si>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</si>
  <si>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</si>
  <si>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</si>
  <si>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</si>
  <si>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"Поддержка искусства и народного творчества" </t>
  </si>
  <si>
    <t xml:space="preserve">Обеспечение деятельности (оказания услуг) подведомственных учреждений в рамках подпрограммы "Поддержка искусства и народного творчества"  муниципальной программы Галанинского сельсовета "Развитие культуры" 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</si>
  <si>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</si>
  <si>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</si>
  <si>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>Организация и проведение аккарицидных обработок мест массового отдыза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</si>
  <si>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Организация и проведение аккарицидных обработок мест массового отдыза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</si>
  <si>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</si>
  <si>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Организация и содержание мест захоронения  на территории Галанинского сельсоветав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</si>
  <si>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</si>
  <si>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</si>
  <si>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</si>
  <si>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</si>
  <si>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</si>
  <si>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 xml:space="preserve">                                                 Российская Федерация</t>
  </si>
  <si>
    <t xml:space="preserve">                                                                                                                                                            Приложение 8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</si>
  <si>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</si>
  <si>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</si>
  <si>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</si>
  <si>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</si>
  <si>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</si>
  <si>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</si>
  <si>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</si>
  <si>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</si>
  <si>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</si>
  <si>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</si>
  <si>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</si>
  <si>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</si>
  <si>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</si>
  <si>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админитсрации Галанинского сельсовета в рамках непрограммных расходов отдельных органов местного самоуправления.</t>
  </si>
  <si>
    <t>1 11 09045 10 0000 120</t>
  </si>
  <si>
    <t>1 13 01995 10 0000 130</t>
  </si>
  <si>
    <t>1 13 02065 10 0000 130</t>
  </si>
  <si>
    <t>1 13 02995 10 0000 130</t>
  </si>
  <si>
    <t>1 14 02053 10 0000 410</t>
  </si>
  <si>
    <t>1 16 23051 10 0000 140</t>
  </si>
  <si>
    <t>1 16 23052 10 0000 140</t>
  </si>
  <si>
    <t>1 16 51040 02 0000 140</t>
  </si>
  <si>
    <t>1 16 90050 10 0000 140</t>
  </si>
  <si>
    <t>Пдпрограмма "Содержание автомобильных дорог общего пользования Галанинского сельсовета "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</si>
  <si>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на 2015-2017 годы муниципальной программы "Создание безопасных и комфлотных условий для проживания на территории Галанинского сельсовета" </t>
  </si>
  <si>
    <t>Муниципальная программа Галанинского сельсовета "Развитие культуры"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</si>
  <si>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 "  муниципальной программы Галанинского сельсовета "Развитие культуры"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</si>
  <si>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</si>
  <si>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</si>
  <si>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</si>
  <si>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</si>
  <si>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</si>
  <si>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</si>
  <si>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</si>
  <si>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</si>
  <si>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</si>
  <si>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</si>
  <si>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</si>
  <si>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</si>
  <si>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</si>
  <si>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</si>
  <si>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</si>
  <si>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</si>
  <si>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</si>
  <si>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</si>
  <si>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</si>
  <si>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</si>
  <si>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</si>
  <si>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Муниципвальная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</si>
  <si>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"Благоустройство территори  Галанинского сельсовета"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</si>
  <si>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</si>
  <si>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</si>
  <si>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</si>
  <si>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</si>
  <si>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</si>
  <si>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</si>
  <si>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</si>
  <si>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</si>
  <si>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</si>
  <si>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</si>
  <si>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</si>
  <si>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</si>
  <si>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</si>
  <si>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поселений.</t>
  </si>
  <si>
    <t>Прочие межбюджетные трансферты, передаваемые бюджетам сельских поселений на обустройство пешеходных переходов, приобретение и установку дорожных знаков и нанесение дорожной разметки на автодорогах местного значения за счет средств районного бюджета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</si>
  <si>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</si>
  <si>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</si>
  <si>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</si>
  <si>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1 14  02053 10 0000 440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</si>
  <si>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</si>
  <si>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</si>
  <si>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</si>
  <si>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возмещения ущерба имуществу, зачисляемые в бюджеты сельских поселений</t>
  </si>
  <si>
    <t>1 16 33050 10 0000 140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</si>
  <si>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</si>
  <si>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</si>
  <si>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 xml:space="preserve"> 01 05 02 01 10 0000 510</t>
  </si>
  <si>
    <t>1403</t>
  </si>
  <si>
    <t>Прочие межбюджетные трансферты общего характера</t>
  </si>
  <si>
    <t>1400</t>
  </si>
  <si>
    <t>1 11 05025 10 0000 120</t>
  </si>
  <si>
    <t>Доходы , получаемые в виде арендной платы, а также средства от продажи права на заключение договоров аренды земли, находящейся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</si>
  <si>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</si>
  <si>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</si>
  <si>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Возврат остатков субвенций на осуществление первичного воинского учета на территориях где отсутствуют комиссариаты из бюджетных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</si>
  <si>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</si>
  <si>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1 14  06025 10 0000 430</t>
  </si>
  <si>
    <t>1100</t>
  </si>
  <si>
    <t>1101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</si>
  <si>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творчества" муниципальной программы Галанинского сельсовета "Развитие культуры" </t>
  </si>
  <si>
    <t>Доходы бюджета поселений  2021 года</t>
  </si>
  <si>
    <t>182 1 01 020020 10 0000 110</t>
  </si>
  <si>
    <t xml:space="preserve">Приложение  </t>
  </si>
  <si>
    <t>Закрепляемые коды классификации бюджета за Администрацией  Галанинского сельского совета Казачинского района Красноярского края</t>
  </si>
  <si>
    <t>Доходы , от сдачи в 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</si>
  <si>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                                                                                   к Проекту Галанинского сельского  совета</t>
  </si>
  <si>
    <t>Статья 2. Главные администраторы доходов бюджета поселения и главные администраторы источников внутреннего финансирования дефицита бюджета поселения</t>
  </si>
  <si>
    <t xml:space="preserve">     4)   в случае перераспределения бюджетных ассигнований в пределах общего объема средств, предусмотренных муниципальному бюджетному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(выполнением работ), бюджетных инвестиций;</t>
  </si>
  <si>
    <t xml:space="preserve">     6) в случае перераспределения бюджетных ассигнований в пределах общего объема расходов, предусмотренных настоящим Решением муниципальному бюджетному учреждению в виде субсидий на цели, не связанные с финансовым обеспечением выполнения муниципального задания муниципальных услуг (выполнением работ);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</si>
  <si>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</si>
  <si>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индивидуального предпринимателя,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</si>
  <si>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</si>
  <si>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</si>
  <si>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</si>
  <si>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</si>
  <si>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>Прочие межбюджетные трансферты, передаваемые бюджетам сельских поселений на организацию и проведение акарицидной обработок мест массового отдыха населения за счет средств краевого бюджета</t>
  </si>
  <si>
    <t>Сумма на 2021 год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</si>
  <si>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</si>
  <si>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</si>
  <si>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</si>
  <si>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</si>
  <si>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</si>
  <si>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244</t>
  </si>
  <si>
    <t>000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</si>
  <si>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</si>
  <si>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</si>
  <si>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</si>
  <si>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Галанинскогос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</si>
  <si>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Межбюджетные трансферты</t>
  </si>
  <si>
    <t>Прочие межбюджетные трансферты передоваемые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</si>
  <si>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</si>
  <si>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</si>
  <si>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</si>
  <si>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</si>
  <si>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</si>
  <si>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Бюджетные трансферты общего характера бюджетам бюджетной системы Российской федерации</t>
  </si>
  <si>
    <t>Подпрограмма "Поддержка искусства и народного творчества" на 2015-2017 годы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</si>
  <si>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</si>
  <si>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 xml:space="preserve">     3)  дефицит  бюджета поселения в сумме 0,00 рублей;</t>
  </si>
  <si>
    <t xml:space="preserve">    4)  источники внутреннего финансирования дефицита бюджета поселения  в сумме 0,00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</si>
  <si>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>Статья 4. Изменение показателей  бюджетной росписи бюджета поселения</t>
  </si>
  <si>
    <t>Статья 5. Индексация размеров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</si>
  <si>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>Статья 6.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</si>
  <si>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r>
      <t>Статья 7. Индексация заработной платы работников муниципальных учреждений</t>
    </r>
    <r>
      <rPr>
        <sz val="11"/>
        <rFont val="Times New Roman"/>
        <family val="1"/>
      </rPr>
      <t xml:space="preserve">  </t>
    </r>
  </si>
  <si>
    <t>Статья 13. Иные межбюджетные трансферты.</t>
  </si>
  <si>
    <t>Статья 14. Публичные нормативные обязательства.</t>
  </si>
  <si>
    <t>Доходы бюджета поселений  2022 года</t>
  </si>
  <si>
    <t xml:space="preserve"> Статья 8.  Особенности использования средств, получаемых муниципальными бюджетными учреждениями в 2020 году</t>
  </si>
  <si>
    <t xml:space="preserve">Статья 9. Особенности исполнения бюджета поселения в 2020 году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</si>
  <si>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</si>
  <si>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Прочие доходы от компенсации затрат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</si>
  <si>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</si>
  <si>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межбюджетные трансферты, передаваемые бюджетам сельских поселений на поддержку мер по обеспечению сбалансированности бюджета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</si>
  <si>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заработной платы (минимального размера оплаты труда)</t>
  </si>
  <si>
    <t>2 02 49999 10 0018 150</t>
  </si>
  <si>
    <t>2 02 49999 10 0014 150</t>
  </si>
  <si>
    <t>2 02 49999 10 0007 150</t>
  </si>
  <si>
    <t>2 02 49999 10 0006 150</t>
  </si>
  <si>
    <t>2 02 49999 10 0004 150</t>
  </si>
  <si>
    <t>2 02 15001 10 0020 150</t>
  </si>
  <si>
    <t>2 02 15001 10 0030 150</t>
  </si>
  <si>
    <t>2 02 30024 10 4901 150</t>
  </si>
  <si>
    <t>2 02 30024 10 4902 150</t>
  </si>
  <si>
    <t>2 02 35118 10 0000 150</t>
  </si>
  <si>
    <t>2 02 49999 10 0002 150</t>
  </si>
  <si>
    <t>2 02 49999 10 0003 150</t>
  </si>
  <si>
    <t>2 07 05020 10 0000 150</t>
  </si>
  <si>
    <t>2 07 05030 10 0000 150</t>
  </si>
  <si>
    <t>2 08 05000 10 0000 150</t>
  </si>
  <si>
    <t>2 19 35118 10 0000 150</t>
  </si>
  <si>
    <t>2 19 60010 10 0000 150</t>
  </si>
  <si>
    <t>2 02 49999 10 7412 150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</si>
  <si>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</si>
  <si>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</si>
  <si>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Красноярского края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</si>
  <si>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инициатиы, в рамках подпрограммы "Поддержки местных инициатив" государственной программы Красноярского края</t>
  </si>
  <si>
    <t>2 02 49999 10 7641 150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</si>
  <si>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</si>
  <si>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</si>
  <si>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</si>
  <si>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</si>
  <si>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</si>
  <si>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</si>
  <si>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</si>
  <si>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</si>
  <si>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</si>
  <si>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</si>
  <si>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</si>
  <si>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805 2 02 15001 10 0030 150</t>
  </si>
  <si>
    <t>000 2 02 10000 00 0000 150</t>
  </si>
  <si>
    <t>805 2 02 15001 00 0000 150</t>
  </si>
  <si>
    <t>805 2 02 15001 10 0000 150</t>
  </si>
  <si>
    <t>805 2 02 15001 10 0020 150</t>
  </si>
  <si>
    <t>0310</t>
  </si>
  <si>
    <t>Обеспечение пожарной безопасности</t>
  </si>
  <si>
    <t xml:space="preserve">Софинансирование на 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</si>
  <si>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</si>
  <si>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>Сумма на 2022 год</t>
  </si>
  <si>
    <t>01400S5550</t>
  </si>
  <si>
    <t xml:space="preserve">Прочие межбюджетные трансферты, передаваемые бюджетам сельских поселений </t>
  </si>
  <si>
    <t xml:space="preserve">           Заработная плата работников муниципальных казенных, бюджетных учреждений увеличивается (индексируется) в  2020году  на 3,0%,  2021-2022 годы на коэффициент, равный 1.  </t>
  </si>
  <si>
    <t>« ___ »           2020г.                               с.Галанино                       №</t>
  </si>
  <si>
    <t>Статья 1. Основные характеристики бюджета поселения на 2021 год                                                                                             и плановый период 2022-2023 годов</t>
  </si>
  <si>
    <t xml:space="preserve">     1. Утвердить основные характеристики бюджета поселения на 2021 год:</t>
  </si>
  <si>
    <t xml:space="preserve">     1) прогнозируемый общий объем  доходов бюджета поселения в сумме 11 254 875,00 рублей;</t>
  </si>
  <si>
    <t xml:space="preserve">     2) общий объем расходов бюджета поселения в сумме 11 254 875,00 рублей;</t>
  </si>
  <si>
    <t xml:space="preserve">     2. Утвердить основные характеристики бюджета поселения на 2022 год и на 2023 год:</t>
  </si>
  <si>
    <t xml:space="preserve">     1) прогнозируемый общий объем  доходов бюджета поселения на 2022 год в сумме  8 603 370,00 руб.  и на 2023 год в сумме  8 755 446,00 руб.;</t>
  </si>
  <si>
    <t xml:space="preserve">    2) общий объем расходов бюджета поселения  на 2022 год в сумме 8 603 370,00руб, в том  числе  условно утвержденные расходы     в сумме 209 838,00руб., и на 2023год  в сумме   8 755 446,00 руб., в том числе условно потвержденные расходы  416 926,00руб.</t>
  </si>
  <si>
    <t xml:space="preserve">      3)  дефицит  бюджета поселения на 2021 год в сумме 0 рублей и на 2022,2023 год в сумме   0 рублей.</t>
  </si>
  <si>
    <t xml:space="preserve">      4) источники внутреннего финансирования дефицита   бюджета  поселения на 2021 год  в сумме 0 рублей и на 2022,2023 год в сумме 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</si>
  <si>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 xml:space="preserve"> 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проиндексированные в  2020 годах, увеличиваются (индексируются) в 2021г на 3,00%,  2022-2023 годах на коэффициент, равный 1.</t>
  </si>
  <si>
    <t xml:space="preserve">    2) Остатки средств бюджета поселения на 1 января 2021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2021 году.</t>
  </si>
  <si>
    <t xml:space="preserve">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2021 года обязательствам, производится главными распорядителями средств бюджета поселения за счет утвержденных им бюджетных ассигнований на 2021 год.</t>
  </si>
  <si>
    <t xml:space="preserve">        Установить, что в расходной части бюджета поселения предусматривается резервный фонд администрации сельсовета на 2021 год и плановый период 2022-2023 годов в сумме 1 000 рублей ежегодно.Расходование средств резервного фонда осуществляется в соответствии с Порядком, установленым Администрацией Галанинского сельсовета.</t>
  </si>
  <si>
    <t xml:space="preserve">      на 1 января 2021 года в сумме 0,00 рублей, в том числе  по муниципальным гарантиям в сумме 0,00 рублей;</t>
  </si>
  <si>
    <t xml:space="preserve">       на 1 января 2022 года в сумме 0,00 рублей, в том числе по муниципальным гарантиям в сумме 0,00 рублей;</t>
  </si>
  <si>
    <t xml:space="preserve">        на 1 января 2023 года в сумме 0,00 рублей, в том числе по муниципальным гарантиям в сумме 0,00 рублей.</t>
  </si>
  <si>
    <t xml:space="preserve">      0,00  рублей в 2021году;</t>
  </si>
  <si>
    <t xml:space="preserve">       0,00 рублей в 2022 году;</t>
  </si>
  <si>
    <t xml:space="preserve">       0,00 рублей в 2023 году.</t>
  </si>
  <si>
    <t xml:space="preserve">       0,00 рублей на 2021 год</t>
  </si>
  <si>
    <t xml:space="preserve">       0,00  рублей на 2022 год</t>
  </si>
  <si>
    <t xml:space="preserve">       0,00 рублей на 2023 год</t>
  </si>
  <si>
    <t>Межбюджетные трансферты  предоставляются в соответствии с  утвержденной бюджетной  росписью и порядком, утвержденным представительным органом Галанинского сельсовета. Направить в 2021году и плановом периоде 2022-2023годов в бюджет Казачинского района:</t>
  </si>
  <si>
    <t>1.Межбюджетные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для создания условий для организации досуга и обеспечения жителей поселения услугами организаций культуры в сумме 0,00рублей ежегодно  в 2021-2023годах.</t>
  </si>
  <si>
    <t>2.Межбюджетные транстферты на осуществление отдельных полномочий органами местного самоуправления поселений, по нему муниципальному контролю сельских поселений в рамках непрограммных расходов отдельных органоместного самоуправления в сумме 0,00рублей ежегодно  в 2021-2023годах.</t>
  </si>
  <si>
    <t xml:space="preserve">3.Межбюджетные трансфеты, передаваемые бюджетам 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сумме 0,00 руб. ежегодно в 2021-2023 годах. </t>
  </si>
  <si>
    <t xml:space="preserve">         Решение подлежит официальному опубликованию в газете "Галанинский вестник" и вступает в силу с 1 января 2021  года, но не ранее дня, следующего за днем его официального опубликования в соответствии со ст.5 Бюджетного кодекса.</t>
  </si>
  <si>
    <t>Источники внутреннего финансирования дефицита бюджета поселения в 2021 году и плановом периоде 2022-2023 годов</t>
  </si>
  <si>
    <t xml:space="preserve">Совета депутатов  от     ___________2020г № </t>
  </si>
  <si>
    <t xml:space="preserve">   2021 год</t>
  </si>
  <si>
    <t xml:space="preserve">  2022 год</t>
  </si>
  <si>
    <t xml:space="preserve">  2023год</t>
  </si>
  <si>
    <t xml:space="preserve"> № 00  от 00 .00.2020г.</t>
  </si>
  <si>
    <t xml:space="preserve">Совета депутатов  от__________2020г № </t>
  </si>
  <si>
    <t xml:space="preserve">Совета депутатов от      ______________.2020 № </t>
  </si>
  <si>
    <t>Доходы бюджета поселений на 2021 год и плановый период 2022-2023 годов</t>
  </si>
  <si>
    <t>805 2 02 29999 10 0000 150</t>
  </si>
  <si>
    <t>805 2 02 49999 10 7555 150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</si>
  <si>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2021 год и плановый период 2022-2023 годов</t>
  </si>
  <si>
    <t>Сумма на 2023 год</t>
  </si>
  <si>
    <t xml:space="preserve">Совета депутатов  от  __________2020г  №  </t>
  </si>
  <si>
    <t xml:space="preserve">       Ведомственная структура расходов бюджета поселения на 2021 год  и плановый период 2022-2023 годов</t>
  </si>
  <si>
    <t>Сумма на    2023 год</t>
  </si>
  <si>
    <t>1100L2990</t>
  </si>
  <si>
    <t xml:space="preserve">Совета депутатов  от    _________2020г  № 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</si>
  <si>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2021 год и плановый период 2022-2023 годы</t>
  </si>
  <si>
    <t>Сумма на    2021 год</t>
  </si>
  <si>
    <t xml:space="preserve">Совета депутатов  от     2020г  №  </t>
  </si>
  <si>
    <t xml:space="preserve">       Распределение бюджетных ассигнований по разделам, подразделам, целевым статьям                                            ( муниципальным программам Галанинского сельсовета и непрограмным направлениям деятельности), группам и подгруппам видов расходов классификации расходов Галанинского сельсовета на 2021 год  и плановый период 2022-2023 годов</t>
  </si>
  <si>
    <t>01100L2990</t>
  </si>
  <si>
    <t>1300S4120</t>
  </si>
  <si>
    <t>Мероприятия связанных с реализацией федеральной целевой программы "Увековечивание памяти погибших при защите Отечества на 2019-2024годы", за счет средств резервного фонда Правительства Российской Федерации</t>
  </si>
  <si>
    <t>Доходы бюджета поселений  2023 года</t>
  </si>
  <si>
    <t xml:space="preserve">Совета депутатов  от     __________2020г  № </t>
  </si>
  <si>
    <t xml:space="preserve">                   «О  бюджете Галанинского сельсовета на 2021 год и</t>
  </si>
  <si>
    <t xml:space="preserve">         плановый период 2022-2023 годов»</t>
  </si>
  <si>
    <t>Статья 3. Доходы бюджета поселения на 2021 год и плановый период 2022-2023 годов</t>
  </si>
  <si>
    <t xml:space="preserve">         Утвердить доходы бюджета поселения на 2021 год и плановый период 2022-2023 годов согласно приложению 4 к настоящему Решению.</t>
  </si>
  <si>
    <t xml:space="preserve">         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2021 году и плановом периоде 2022-2023 годов, составляет 5 штатных единиц, в том числе выборных должностных лиц, осуществляющих свои полномочия на постоянной основе- 1 штатная единица, численность работников, муниципальных служащих - 4 штатные единицы.</t>
  </si>
  <si>
    <t xml:space="preserve"> 1) Установить, что не использованные по состоянию на 1 января 2021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2020 года.</t>
  </si>
  <si>
    <t>Сумма на 2021год</t>
  </si>
  <si>
    <t xml:space="preserve">        Расходованите средств Дорожного фонда Галанинского сельсовета  производится соглано Решения №15-27 от 09.09.2013г. "О создании муниципального дорожного фонда Галанинского сельсовета"</t>
  </si>
  <si>
    <t>Статья 12. Муниципальный внутренний долг  Галанинского сельсовета</t>
  </si>
  <si>
    <t>1.      Утвердить верхний предел муниципального внутреннего долга  по долговым обязательствам поселения:</t>
  </si>
  <si>
    <t>Статья 11. Дорожный фонд  Галанинского сельсовета</t>
  </si>
  <si>
    <r>
      <t>Статья 10.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Резервный фонд  Галанинского сельсовета</t>
    </r>
    <r>
      <rPr>
        <sz val="11"/>
        <rFont val="Times New Roman"/>
        <family val="1"/>
      </rPr>
      <t xml:space="preserve">    </t>
    </r>
  </si>
  <si>
    <t xml:space="preserve">     Установить, что  Глава Администрации Галанинского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2021 год и плановый период 2022-2023 годов без внесения изменений в настоящее Решение :</t>
  </si>
  <si>
    <t xml:space="preserve">        Утвердить объем бюджетных ассигнований дорожного фонда   Галанинского сельсовета  на 2021 в сумме  153 100,00 рублей, на 2022 год в сумме  158 400,00ублей, на 2023 год в сумме 164 500,00 рублей.</t>
  </si>
  <si>
    <t>2.      Предельный объем расходов на обслуживание муниципального долга  Галанинского сельсовета не должен превышать:</t>
  </si>
  <si>
    <t>3.      Установить предельный объем муниципального долга   Галанинского сельсовета в сумме: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</si>
</sst>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left" indent="15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justify"/>
    </xf>
    <xf numFmtId="0" fontId="3" fillId="32" borderId="0" xfId="0" applyFont="1" applyFill="1" applyAlignment="1">
      <alignment horizontal="justify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32" borderId="0" xfId="0" applyFont="1" applyFill="1" applyAlignment="1">
      <alignment horizontal="justify" vertical="top" wrapText="1"/>
    </xf>
    <xf numFmtId="0" fontId="3" fillId="32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178" fontId="6" fillId="0" borderId="11" xfId="0" applyNumberFormat="1" applyFont="1" applyBorder="1" applyAlignment="1">
      <alignment horizontal="center" vertical="top" wrapText="1"/>
    </xf>
    <xf numFmtId="178" fontId="6" fillId="32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178" fontId="6" fillId="32" borderId="0" xfId="0" applyNumberFormat="1" applyFont="1" applyFill="1" applyBorder="1" applyAlignment="1">
      <alignment horizontal="center" vertical="top" wrapText="1"/>
    </xf>
    <xf numFmtId="177" fontId="6" fillId="32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178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77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178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77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vertical="top" wrapText="1"/>
    </xf>
    <xf numFmtId="0" fontId="6" fillId="3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2" borderId="11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justify" wrapText="1"/>
    </xf>
    <xf numFmtId="49" fontId="4" fillId="0" borderId="0" xfId="0" applyNumberFormat="1" applyFont="1" applyFill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2" fontId="1" fillId="0" borderId="0" xfId="0" applyNumberFormat="1" applyFont="1" applyFill="1" applyAlignment="1">
      <alignment horizontal="left" wrapText="1"/>
    </xf>
    <xf numFmtId="2" fontId="3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49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6" fillId="0" borderId="11" xfId="0" applyFont="1" applyFill="1" applyBorder="1" applyAlignment="1">
      <alignment vertical="center" wrapText="1"/>
    </xf>
    <xf numFmtId="49" fontId="6" fillId="32" borderId="13" xfId="0" applyNumberFormat="1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left" wrapText="1"/>
    </xf>
    <xf numFmtId="0" fontId="6" fillId="32" borderId="11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32" borderId="16" xfId="0" applyNumberFormat="1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vertical="top" wrapText="1"/>
    </xf>
    <xf numFmtId="4" fontId="6" fillId="32" borderId="11" xfId="0" applyNumberFormat="1" applyFont="1" applyFill="1" applyBorder="1" applyAlignment="1">
      <alignment horizontal="right"/>
    </xf>
    <xf numFmtId="4" fontId="6" fillId="32" borderId="11" xfId="0" applyNumberFormat="1" applyFont="1" applyFill="1" applyBorder="1" applyAlignment="1">
      <alignment horizontal="right" vertical="top" wrapText="1"/>
    </xf>
    <xf numFmtId="4" fontId="6" fillId="32" borderId="13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32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7" fillId="32" borderId="11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Border="1" applyAlignment="1" applyProtection="1">
      <alignment horizontal="left" wrapText="1"/>
      <protection/>
    </xf>
    <xf numFmtId="49" fontId="6" fillId="0" borderId="18" xfId="0" applyNumberFormat="1" applyFont="1" applyBorder="1" applyAlignment="1" applyProtection="1">
      <alignment horizontal="left" wrapText="1"/>
      <protection/>
    </xf>
    <xf numFmtId="2" fontId="13" fillId="33" borderId="11" xfId="0" applyNumberFormat="1" applyFont="1" applyFill="1" applyBorder="1" applyAlignment="1">
      <alignment horizontal="right" vertical="top" wrapText="1"/>
    </xf>
    <xf numFmtId="2" fontId="6" fillId="33" borderId="11" xfId="0" applyNumberFormat="1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178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178" fontId="7" fillId="33" borderId="11" xfId="0" applyNumberFormat="1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horizontal="right" vertical="top" wrapText="1"/>
    </xf>
    <xf numFmtId="2" fontId="6" fillId="34" borderId="11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0" fontId="0" fillId="0" borderId="11" xfId="0" applyBorder="1" applyAlignment="1">
      <alignment/>
    </xf>
    <xf numFmtId="0" fontId="4" fillId="32" borderId="0" xfId="0" applyFont="1" applyFill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left" wrapText="1"/>
      <protection/>
    </xf>
    <xf numFmtId="181" fontId="3" fillId="0" borderId="11" xfId="0" applyNumberFormat="1" applyFont="1" applyBorder="1" applyAlignment="1" applyProtection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0" fontId="7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179" fontId="6" fillId="33" borderId="14" xfId="0" applyNumberFormat="1" applyFont="1" applyFill="1" applyBorder="1" applyAlignment="1" applyProtection="1">
      <alignment horizontal="left" wrapText="1"/>
      <protection hidden="1" locked="0"/>
    </xf>
    <xf numFmtId="0" fontId="6" fillId="33" borderId="14" xfId="0" applyNumberFormat="1" applyFont="1" applyFill="1" applyBorder="1" applyAlignment="1">
      <alignment horizontal="left" wrapText="1"/>
    </xf>
    <xf numFmtId="0" fontId="6" fillId="33" borderId="11" xfId="0" applyNumberFormat="1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2" fontId="6" fillId="33" borderId="11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/>
    </xf>
    <xf numFmtId="2" fontId="13" fillId="33" borderId="11" xfId="0" applyNumberFormat="1" applyFont="1" applyFill="1" applyBorder="1" applyAlignment="1">
      <alignment/>
    </xf>
    <xf numFmtId="181" fontId="7" fillId="0" borderId="18" xfId="0" applyNumberFormat="1" applyFont="1" applyBorder="1" applyAlignment="1" applyProtection="1">
      <alignment horizontal="left" wrapText="1"/>
      <protection/>
    </xf>
    <xf numFmtId="49" fontId="7" fillId="0" borderId="18" xfId="0" applyNumberFormat="1" applyFont="1" applyBorder="1" applyAlignment="1" applyProtection="1">
      <alignment horizontal="left" wrapText="1"/>
      <protection/>
    </xf>
    <xf numFmtId="49" fontId="6" fillId="0" borderId="19" xfId="0" applyNumberFormat="1" applyFont="1" applyBorder="1" applyAlignment="1" applyProtection="1">
      <alignment horizontal="left" wrapText="1"/>
      <protection/>
    </xf>
    <xf numFmtId="181" fontId="7" fillId="33" borderId="20" xfId="0" applyNumberFormat="1" applyFont="1" applyFill="1" applyBorder="1" applyAlignment="1" applyProtection="1">
      <alignment horizontal="left" wrapText="1"/>
      <protection/>
    </xf>
    <xf numFmtId="49" fontId="7" fillId="33" borderId="18" xfId="0" applyNumberFormat="1" applyFont="1" applyFill="1" applyBorder="1" applyAlignment="1" applyProtection="1">
      <alignment horizontal="left" wrapText="1"/>
      <protection/>
    </xf>
    <xf numFmtId="49" fontId="6" fillId="33" borderId="19" xfId="0" applyNumberFormat="1" applyFont="1" applyFill="1" applyBorder="1" applyAlignment="1" applyProtection="1">
      <alignment horizontal="left" wrapText="1"/>
      <protection/>
    </xf>
    <xf numFmtId="181" fontId="7" fillId="33" borderId="18" xfId="0" applyNumberFormat="1" applyFont="1" applyFill="1" applyBorder="1" applyAlignment="1" applyProtection="1">
      <alignment horizontal="left" wrapText="1"/>
      <protection/>
    </xf>
    <xf numFmtId="177" fontId="6" fillId="0" borderId="0" xfId="0" applyNumberFormat="1" applyFont="1" applyBorder="1" applyAlignment="1">
      <alignment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3" fillId="0" borderId="0" xfId="0" applyFont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4" fontId="6" fillId="0" borderId="21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22" xfId="0" applyFont="1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right"/>
    </xf>
    <xf numFmtId="0" fontId="6" fillId="33" borderId="21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right" vertical="center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22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101"/>
  <sheetViews>
    <sheetView tabSelected="1" zoomScalePageLayoutView="0" workbookViewId="0" topLeftCell="A1">
      <selection activeCell="C73" sqref="C73"/>
    </sheetView>
  </sheetViews>
  <sheetFormatPr defaultColWidth="9.00390625" defaultRowHeight="12.75"/>
  <cols>
    <col min="1" max="1" width="84.375" style="0" customWidth="1"/>
  </cols>
  <sheetData>
    <row r="1" ht="7.5" customHeight="1">
      <c r="A1" s="14"/>
    </row>
    <row r="2" ht="15.75">
      <c r="A2" s="12" t="s">
        <v>226</v>
      </c>
    </row>
    <row r="3" ht="16.5" customHeight="1">
      <c r="A3" s="2" t="s">
        <v>225</v>
      </c>
    </row>
    <row r="4" ht="15.75" customHeight="1">
      <c r="A4" s="2" t="s">
        <v>172</v>
      </c>
    </row>
    <row r="5" ht="8.25" customHeight="1">
      <c r="A5" s="1" t="s">
        <v>24</v>
      </c>
    </row>
    <row r="6" ht="15" customHeight="1">
      <c r="A6" s="1" t="s">
        <v>102</v>
      </c>
    </row>
    <row r="7" ht="0.75" customHeight="1" hidden="1">
      <c r="A7" s="1"/>
    </row>
    <row r="8" ht="15.75" customHeight="1">
      <c r="A8" s="84"/>
    </row>
    <row r="9" ht="16.5" customHeight="1">
      <c r="A9" s="1" t="s">
        <v>419</v>
      </c>
    </row>
    <row r="10" ht="14.25" customHeight="1">
      <c r="A10" s="15"/>
    </row>
    <row r="11" ht="16.5" customHeight="1">
      <c r="A11" s="51" t="s">
        <v>474</v>
      </c>
    </row>
    <row r="12" ht="15" customHeight="1">
      <c r="A12" s="51" t="s">
        <v>475</v>
      </c>
    </row>
    <row r="13" ht="12.75" customHeight="1">
      <c r="A13" s="52"/>
    </row>
    <row r="14" ht="31.5" customHeight="1">
      <c r="A14" s="53" t="s">
        <v>420</v>
      </c>
    </row>
    <row r="15" ht="12" customHeight="1">
      <c r="A15" s="53"/>
    </row>
    <row r="16" ht="17.25" customHeight="1">
      <c r="A16" s="54" t="s">
        <v>421</v>
      </c>
    </row>
    <row r="17" ht="36" customHeight="1">
      <c r="A17" s="54" t="s">
        <v>422</v>
      </c>
    </row>
    <row r="18" ht="15.75" customHeight="1">
      <c r="A18" s="54" t="s">
        <v>423</v>
      </c>
    </row>
    <row r="19" ht="15" customHeight="1">
      <c r="A19" s="54" t="s">
        <v>356</v>
      </c>
    </row>
    <row r="20" ht="27.75" customHeight="1">
      <c r="A20" s="54" t="s">
        <v>357</v>
      </c>
    </row>
    <row r="21" ht="12.75" customHeight="1">
      <c r="A21" s="54"/>
    </row>
    <row r="22" ht="14.25">
      <c r="A22" s="13" t="s">
        <v>424</v>
      </c>
    </row>
    <row r="23" spans="1:7" ht="30" customHeight="1">
      <c r="A23" s="54" t="s">
        <v>425</v>
      </c>
      <c r="G23" t="s">
        <v>28</v>
      </c>
    </row>
    <row r="24" spans="1:3" ht="63.75" customHeight="1">
      <c r="A24" s="55" t="s">
        <v>426</v>
      </c>
      <c r="C24" t="s">
        <v>27</v>
      </c>
    </row>
    <row r="25" ht="30.75" customHeight="1">
      <c r="A25" s="54" t="s">
        <v>427</v>
      </c>
    </row>
    <row r="26" ht="47.25" customHeight="1">
      <c r="A26" s="54" t="s">
        <v>428</v>
      </c>
    </row>
    <row r="27" ht="12" customHeight="1">
      <c r="A27" s="54"/>
    </row>
    <row r="28" spans="1:13" ht="51.75" customHeight="1">
      <c r="A28" s="87" t="s">
        <v>324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ht="48" customHeight="1">
      <c r="A29" s="54" t="s">
        <v>86</v>
      </c>
    </row>
    <row r="30" ht="63" customHeight="1">
      <c r="A30" s="54" t="s">
        <v>87</v>
      </c>
    </row>
    <row r="31" ht="12.75" customHeight="1">
      <c r="A31" s="54"/>
    </row>
    <row r="32" ht="29.25" customHeight="1">
      <c r="A32" s="53" t="s">
        <v>476</v>
      </c>
    </row>
    <row r="33" ht="30.75" customHeight="1">
      <c r="A33" s="54" t="s">
        <v>477</v>
      </c>
    </row>
    <row r="34" ht="11.25" customHeight="1">
      <c r="A34" s="54"/>
    </row>
    <row r="35" ht="10.5" customHeight="1">
      <c r="A35" s="54"/>
    </row>
    <row r="36" ht="15.75" customHeight="1">
      <c r="A36" s="57" t="s">
        <v>358</v>
      </c>
    </row>
    <row r="37" ht="64.5" customHeight="1">
      <c r="A37" s="58" t="s">
        <v>486</v>
      </c>
    </row>
    <row r="38" ht="7.5" customHeight="1">
      <c r="A38" s="54"/>
    </row>
    <row r="39" ht="78" customHeight="1">
      <c r="A39" s="54" t="s">
        <v>88</v>
      </c>
    </row>
    <row r="40" ht="64.5" customHeight="1">
      <c r="A40" s="55" t="s">
        <v>104</v>
      </c>
    </row>
    <row r="41" ht="95.25" customHeight="1">
      <c r="A41" s="55" t="s">
        <v>103</v>
      </c>
    </row>
    <row r="42" ht="81.75" customHeight="1">
      <c r="A42" s="55" t="s">
        <v>325</v>
      </c>
    </row>
    <row r="43" ht="51" customHeight="1">
      <c r="A43" s="55" t="s">
        <v>106</v>
      </c>
    </row>
    <row r="44" ht="66.75" customHeight="1">
      <c r="A44" s="55" t="s">
        <v>326</v>
      </c>
    </row>
    <row r="45" ht="46.5" customHeight="1">
      <c r="A45" s="55" t="s">
        <v>173</v>
      </c>
    </row>
    <row r="46" ht="12" customHeight="1">
      <c r="A46" s="55"/>
    </row>
    <row r="47" spans="1:13" ht="63" customHeight="1">
      <c r="A47" s="89" t="s">
        <v>359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ht="86.25" customHeight="1">
      <c r="A48" s="55" t="s">
        <v>429</v>
      </c>
    </row>
    <row r="49" spans="1:12" ht="53.25" customHeight="1">
      <c r="A49" s="89" t="s">
        <v>360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1:13" ht="94.5" customHeight="1">
      <c r="A50" s="91" t="s">
        <v>478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ht="9.75" customHeight="1">
      <c r="A51" s="55"/>
    </row>
    <row r="52" ht="14.25">
      <c r="A52" s="59" t="s">
        <v>361</v>
      </c>
    </row>
    <row r="53" ht="47.25" customHeight="1">
      <c r="A53" s="56" t="s">
        <v>418</v>
      </c>
    </row>
    <row r="54" spans="1:13" ht="28.5">
      <c r="A54" s="95" t="s">
        <v>365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 ht="42.75">
      <c r="A55" s="96" t="s">
        <v>139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1:12" ht="72">
      <c r="A56" s="96" t="s">
        <v>140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1:12" ht="72">
      <c r="A57" s="96" t="s">
        <v>141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1:12" ht="57">
      <c r="A58" s="96" t="s">
        <v>142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1:13" ht="14.25">
      <c r="A59" s="175" t="s">
        <v>366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</row>
    <row r="60" spans="1:13" ht="72">
      <c r="A60" s="96" t="s">
        <v>479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3"/>
    </row>
    <row r="61" spans="1:13" ht="72">
      <c r="A61" s="96" t="s">
        <v>430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3"/>
    </row>
    <row r="62" spans="1:13" ht="57">
      <c r="A62" s="96" t="s">
        <v>431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3"/>
    </row>
    <row r="63" ht="9" customHeight="1">
      <c r="A63" s="56"/>
    </row>
    <row r="64" ht="14.25" customHeight="1">
      <c r="A64" s="59" t="s">
        <v>485</v>
      </c>
    </row>
    <row r="65" ht="70.5" customHeight="1">
      <c r="A65" s="55" t="s">
        <v>432</v>
      </c>
    </row>
    <row r="66" ht="14.25">
      <c r="A66" s="98" t="s">
        <v>484</v>
      </c>
    </row>
    <row r="67" ht="42.75">
      <c r="A67" s="99" t="s">
        <v>487</v>
      </c>
    </row>
    <row r="68" ht="46.5" customHeight="1">
      <c r="A68" s="99" t="s">
        <v>481</v>
      </c>
    </row>
    <row r="69" ht="33" customHeight="1">
      <c r="A69" s="59" t="s">
        <v>482</v>
      </c>
    </row>
    <row r="70" ht="32.25" customHeight="1">
      <c r="A70" s="60" t="s">
        <v>483</v>
      </c>
    </row>
    <row r="71" ht="30.75" customHeight="1">
      <c r="A71" s="55" t="s">
        <v>433</v>
      </c>
    </row>
    <row r="72" ht="31.5" customHeight="1">
      <c r="A72" s="55" t="s">
        <v>434</v>
      </c>
    </row>
    <row r="73" ht="33.75" customHeight="1">
      <c r="A73" s="55" t="s">
        <v>435</v>
      </c>
    </row>
    <row r="74" ht="13.5" customHeight="1">
      <c r="A74" s="177" t="s">
        <v>488</v>
      </c>
    </row>
    <row r="75" ht="18" customHeight="1">
      <c r="A75" s="177"/>
    </row>
    <row r="76" spans="1:2" ht="16.5" customHeight="1">
      <c r="A76" s="56" t="s">
        <v>436</v>
      </c>
      <c r="B76" s="18"/>
    </row>
    <row r="77" ht="18" customHeight="1">
      <c r="A77" s="56" t="s">
        <v>437</v>
      </c>
    </row>
    <row r="78" ht="21.75" customHeight="1">
      <c r="A78" s="56" t="s">
        <v>438</v>
      </c>
    </row>
    <row r="79" ht="35.25" customHeight="1">
      <c r="A79" s="62" t="s">
        <v>489</v>
      </c>
    </row>
    <row r="80" spans="1:2" ht="16.5" customHeight="1">
      <c r="A80" s="61" t="s">
        <v>439</v>
      </c>
      <c r="B80" s="18"/>
    </row>
    <row r="81" ht="15" customHeight="1">
      <c r="A81" s="61" t="s">
        <v>440</v>
      </c>
    </row>
    <row r="82" ht="18" customHeight="1">
      <c r="A82" s="61" t="s">
        <v>441</v>
      </c>
    </row>
    <row r="83" spans="1:2" ht="15" customHeight="1">
      <c r="A83" s="136" t="s">
        <v>362</v>
      </c>
      <c r="B83" s="18"/>
    </row>
    <row r="84" spans="1:2" ht="50.25" customHeight="1">
      <c r="A84" s="61" t="s">
        <v>442</v>
      </c>
      <c r="B84" s="18"/>
    </row>
    <row r="85" spans="1:2" ht="62.25" customHeight="1">
      <c r="A85" s="61" t="s">
        <v>443</v>
      </c>
      <c r="B85" s="18"/>
    </row>
    <row r="86" spans="1:2" ht="62.25" customHeight="1">
      <c r="A86" s="61" t="s">
        <v>444</v>
      </c>
      <c r="B86" s="18"/>
    </row>
    <row r="87" spans="1:2" ht="76.5" customHeight="1">
      <c r="A87" s="61" t="s">
        <v>445</v>
      </c>
      <c r="B87" s="18"/>
    </row>
    <row r="88" ht="18" customHeight="1">
      <c r="A88" s="63" t="s">
        <v>363</v>
      </c>
    </row>
    <row r="89" ht="18" customHeight="1">
      <c r="A89" s="61" t="s">
        <v>95</v>
      </c>
    </row>
    <row r="90" ht="21" customHeight="1">
      <c r="A90" s="63" t="s">
        <v>143</v>
      </c>
    </row>
    <row r="91" ht="52.5" customHeight="1">
      <c r="A91" s="64" t="s">
        <v>446</v>
      </c>
    </row>
    <row r="92" ht="14.25" hidden="1">
      <c r="A92" s="55"/>
    </row>
    <row r="93" ht="14.25" hidden="1">
      <c r="A93" s="55"/>
    </row>
    <row r="94" ht="27.75" customHeight="1">
      <c r="A94" s="55"/>
    </row>
    <row r="95" ht="14.25">
      <c r="A95" s="55" t="s">
        <v>146</v>
      </c>
    </row>
    <row r="96" ht="15.75">
      <c r="A96" s="16"/>
    </row>
    <row r="97" ht="14.25">
      <c r="A97" s="55" t="s">
        <v>147</v>
      </c>
    </row>
    <row r="98" ht="15.75">
      <c r="A98" s="16"/>
    </row>
    <row r="99" ht="12.75">
      <c r="A99" s="17" t="s">
        <v>26</v>
      </c>
    </row>
    <row r="100" ht="15.75">
      <c r="A100" s="1"/>
    </row>
    <row r="101" ht="15.75">
      <c r="A101" s="1"/>
    </row>
  </sheetData>
  <sheetProtection/>
  <mergeCells count="2">
    <mergeCell ref="A59:M59"/>
    <mergeCell ref="A74:A7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9"/>
  <sheetViews>
    <sheetView zoomScalePageLayoutView="0" workbookViewId="0" topLeftCell="A1">
      <selection activeCell="E12" sqref="E12"/>
    </sheetView>
  </sheetViews>
  <sheetFormatPr defaultColWidth="9.00390625" defaultRowHeight="12.75"/>
  <sheetData>
    <row r="2" spans="2:8" ht="12.75">
      <c r="B2">
        <v>911</v>
      </c>
      <c r="C2">
        <v>811</v>
      </c>
      <c r="D2">
        <v>11</v>
      </c>
      <c r="E2">
        <v>13</v>
      </c>
      <c r="F2">
        <v>12</v>
      </c>
      <c r="G2">
        <v>14</v>
      </c>
      <c r="H2">
        <v>22</v>
      </c>
    </row>
    <row r="4" spans="2:9" ht="12.75">
      <c r="B4" s="135">
        <v>940190</v>
      </c>
      <c r="C4" s="135">
        <v>3824536</v>
      </c>
      <c r="D4" s="135">
        <v>613107</v>
      </c>
      <c r="E4" s="135">
        <v>239189</v>
      </c>
      <c r="F4" s="135">
        <v>2514060</v>
      </c>
      <c r="G4" s="135">
        <v>1742020</v>
      </c>
      <c r="H4" s="135">
        <v>46794</v>
      </c>
      <c r="I4" s="135"/>
    </row>
    <row r="5" spans="2:9" ht="12.75">
      <c r="B5" s="135"/>
      <c r="C5" s="135">
        <v>1000</v>
      </c>
      <c r="D5" s="135">
        <v>1102490</v>
      </c>
      <c r="E5" s="135"/>
      <c r="F5" s="135"/>
      <c r="G5" s="135">
        <v>46631</v>
      </c>
      <c r="H5" s="135"/>
      <c r="I5" s="135"/>
    </row>
    <row r="6" spans="2:9" ht="12.75">
      <c r="B6" s="135"/>
      <c r="C6" s="135">
        <v>5459</v>
      </c>
      <c r="D6" s="135"/>
      <c r="E6" s="135"/>
      <c r="F6" s="135"/>
      <c r="G6" s="135">
        <v>48528</v>
      </c>
      <c r="H6" s="135"/>
      <c r="I6" s="135"/>
    </row>
    <row r="7" spans="2:9" ht="12.75">
      <c r="B7" s="135"/>
      <c r="C7" s="135">
        <v>104467</v>
      </c>
      <c r="D7" s="135"/>
      <c r="E7" s="135"/>
      <c r="F7" s="135"/>
      <c r="G7" s="135"/>
      <c r="H7" s="135"/>
      <c r="I7" s="135"/>
    </row>
    <row r="8" spans="2:9" ht="12.75">
      <c r="B8" s="135"/>
      <c r="C8" s="135">
        <v>26404</v>
      </c>
      <c r="D8" s="135"/>
      <c r="E8" s="135"/>
      <c r="F8" s="135"/>
      <c r="G8" s="135"/>
      <c r="H8" s="135"/>
      <c r="I8" s="135"/>
    </row>
    <row r="9" spans="2:9" ht="12.75">
      <c r="B9" s="135">
        <f>SUM(B4:B8)</f>
        <v>940190</v>
      </c>
      <c r="C9" s="135">
        <f aca="true" t="shared" si="0" ref="C9:H9">SUM(C4:C8)</f>
        <v>3961866</v>
      </c>
      <c r="D9" s="135">
        <f t="shared" si="0"/>
        <v>1715597</v>
      </c>
      <c r="E9" s="135">
        <f t="shared" si="0"/>
        <v>239189</v>
      </c>
      <c r="F9" s="135">
        <f t="shared" si="0"/>
        <v>2514060</v>
      </c>
      <c r="G9" s="135">
        <f t="shared" si="0"/>
        <v>1837179</v>
      </c>
      <c r="H9" s="135">
        <f t="shared" si="0"/>
        <v>46794</v>
      </c>
      <c r="I9" s="135">
        <f>SUM(B9:H9)</f>
        <v>11254875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26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54.375" style="0" customWidth="1"/>
    <col min="4" max="4" width="12.625" style="0" customWidth="1"/>
    <col min="5" max="5" width="12.25390625" style="0" customWidth="1"/>
    <col min="6" max="6" width="12.625" style="0" customWidth="1"/>
  </cols>
  <sheetData>
    <row r="2" spans="1:7" ht="13.5">
      <c r="A2" s="180" t="s">
        <v>40</v>
      </c>
      <c r="B2" s="180"/>
      <c r="C2" s="180"/>
      <c r="D2" s="180"/>
      <c r="E2" s="180"/>
      <c r="F2" s="180"/>
      <c r="G2" s="26"/>
    </row>
    <row r="3" spans="1:7" ht="13.5">
      <c r="A3" s="180" t="s">
        <v>97</v>
      </c>
      <c r="B3" s="180"/>
      <c r="C3" s="180"/>
      <c r="D3" s="180"/>
      <c r="E3" s="180"/>
      <c r="F3" s="180"/>
      <c r="G3" s="26"/>
    </row>
    <row r="4" spans="1:7" ht="13.5">
      <c r="A4" s="180" t="s">
        <v>448</v>
      </c>
      <c r="B4" s="180"/>
      <c r="C4" s="180"/>
      <c r="D4" s="180"/>
      <c r="E4" s="180"/>
      <c r="F4" s="180"/>
      <c r="G4" s="26"/>
    </row>
    <row r="5" spans="1:7" ht="12.75">
      <c r="A5" s="47"/>
      <c r="B5" s="26"/>
      <c r="C5" s="26"/>
      <c r="D5" s="26"/>
      <c r="E5" s="26"/>
      <c r="F5" s="26"/>
      <c r="G5" s="26"/>
    </row>
    <row r="6" spans="1:7" ht="12.75">
      <c r="A6" s="10" t="s">
        <v>447</v>
      </c>
      <c r="B6" s="10"/>
      <c r="C6" s="10"/>
      <c r="D6" s="10"/>
      <c r="E6" s="10"/>
      <c r="F6" s="26"/>
      <c r="G6" s="26"/>
    </row>
    <row r="7" spans="1:7" ht="12.75">
      <c r="A7" s="184"/>
      <c r="B7" s="184"/>
      <c r="C7" s="184"/>
      <c r="D7" s="184"/>
      <c r="E7" s="26"/>
      <c r="F7" s="26"/>
      <c r="G7" s="26"/>
    </row>
    <row r="8" spans="1:7" ht="14.25" customHeight="1">
      <c r="A8" s="48" t="s">
        <v>45</v>
      </c>
      <c r="B8" s="49"/>
      <c r="C8" s="180" t="s">
        <v>57</v>
      </c>
      <c r="D8" s="180"/>
      <c r="E8" s="180"/>
      <c r="F8" s="180"/>
      <c r="G8" s="26"/>
    </row>
    <row r="9" spans="1:7" ht="18" customHeight="1">
      <c r="A9" s="179" t="s">
        <v>59</v>
      </c>
      <c r="B9" s="183" t="s">
        <v>60</v>
      </c>
      <c r="C9" s="179" t="s">
        <v>230</v>
      </c>
      <c r="D9" s="181" t="s">
        <v>58</v>
      </c>
      <c r="E9" s="181"/>
      <c r="F9" s="181"/>
      <c r="G9" s="26"/>
    </row>
    <row r="10" spans="1:7" ht="58.5" customHeight="1">
      <c r="A10" s="179"/>
      <c r="B10" s="183"/>
      <c r="C10" s="182"/>
      <c r="D10" s="29" t="s">
        <v>449</v>
      </c>
      <c r="E10" s="29" t="s">
        <v>450</v>
      </c>
      <c r="F10" s="29" t="s">
        <v>451</v>
      </c>
      <c r="G10" s="26"/>
    </row>
    <row r="11" spans="1:7" ht="12" customHeight="1">
      <c r="A11" s="28"/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6"/>
    </row>
    <row r="12" spans="1:7" ht="28.5" customHeight="1">
      <c r="A12" s="179">
        <v>1</v>
      </c>
      <c r="B12" s="178" t="s">
        <v>174</v>
      </c>
      <c r="C12" s="178" t="s">
        <v>46</v>
      </c>
      <c r="D12" s="110">
        <v>0</v>
      </c>
      <c r="E12" s="110">
        <v>0</v>
      </c>
      <c r="F12" s="110">
        <v>0</v>
      </c>
      <c r="G12" s="26"/>
    </row>
    <row r="13" spans="1:7" ht="13.5" hidden="1">
      <c r="A13" s="179"/>
      <c r="B13" s="178"/>
      <c r="C13" s="178"/>
      <c r="D13" s="33">
        <v>0</v>
      </c>
      <c r="E13" s="33">
        <v>0</v>
      </c>
      <c r="F13" s="33">
        <v>0</v>
      </c>
      <c r="G13" s="26"/>
    </row>
    <row r="14" spans="1:7" ht="15" customHeight="1">
      <c r="A14" s="28">
        <v>2</v>
      </c>
      <c r="B14" s="27" t="s">
        <v>175</v>
      </c>
      <c r="C14" s="27" t="s">
        <v>47</v>
      </c>
      <c r="D14" s="110">
        <f aca="true" t="shared" si="0" ref="D14:F16">D15</f>
        <v>-11254875</v>
      </c>
      <c r="E14" s="110">
        <f t="shared" si="0"/>
        <v>-8603370</v>
      </c>
      <c r="F14" s="110">
        <f t="shared" si="0"/>
        <v>-8755446</v>
      </c>
      <c r="G14" s="26"/>
    </row>
    <row r="15" spans="1:7" ht="16.5" customHeight="1">
      <c r="A15" s="28">
        <v>3</v>
      </c>
      <c r="B15" s="27" t="s">
        <v>176</v>
      </c>
      <c r="C15" s="27" t="s">
        <v>48</v>
      </c>
      <c r="D15" s="110">
        <f t="shared" si="0"/>
        <v>-11254875</v>
      </c>
      <c r="E15" s="110">
        <f t="shared" si="0"/>
        <v>-8603370</v>
      </c>
      <c r="F15" s="110">
        <f t="shared" si="0"/>
        <v>-8755446</v>
      </c>
      <c r="G15" s="26"/>
    </row>
    <row r="16" spans="1:7" ht="15" customHeight="1">
      <c r="A16" s="28">
        <v>4</v>
      </c>
      <c r="B16" s="27" t="s">
        <v>177</v>
      </c>
      <c r="C16" s="27" t="s">
        <v>49</v>
      </c>
      <c r="D16" s="110">
        <f t="shared" si="0"/>
        <v>-11254875</v>
      </c>
      <c r="E16" s="110">
        <f t="shared" si="0"/>
        <v>-8603370</v>
      </c>
      <c r="F16" s="110">
        <f t="shared" si="0"/>
        <v>-8755446</v>
      </c>
      <c r="G16" s="26"/>
    </row>
    <row r="17" spans="1:7" ht="28.5" customHeight="1">
      <c r="A17" s="28">
        <v>5</v>
      </c>
      <c r="B17" s="27" t="s">
        <v>178</v>
      </c>
      <c r="C17" s="31" t="s">
        <v>50</v>
      </c>
      <c r="D17" s="110">
        <v>-11254875</v>
      </c>
      <c r="E17" s="110">
        <v>-8603370</v>
      </c>
      <c r="F17" s="110">
        <v>-8755446</v>
      </c>
      <c r="G17" s="26"/>
    </row>
    <row r="18" spans="1:7" ht="17.25" customHeight="1">
      <c r="A18" s="28">
        <v>6</v>
      </c>
      <c r="B18" s="27" t="s">
        <v>179</v>
      </c>
      <c r="C18" s="27" t="s">
        <v>51</v>
      </c>
      <c r="D18" s="110">
        <f aca="true" t="shared" si="1" ref="D18:F20">D19</f>
        <v>11254875</v>
      </c>
      <c r="E18" s="110">
        <f t="shared" si="1"/>
        <v>8603370</v>
      </c>
      <c r="F18" s="110">
        <f t="shared" si="1"/>
        <v>8755446</v>
      </c>
      <c r="G18" s="26"/>
    </row>
    <row r="19" spans="1:7" ht="27">
      <c r="A19" s="28">
        <v>7</v>
      </c>
      <c r="B19" s="27" t="s">
        <v>180</v>
      </c>
      <c r="C19" s="27" t="s">
        <v>52</v>
      </c>
      <c r="D19" s="110">
        <f t="shared" si="1"/>
        <v>11254875</v>
      </c>
      <c r="E19" s="110">
        <f t="shared" si="1"/>
        <v>8603370</v>
      </c>
      <c r="F19" s="110">
        <f t="shared" si="1"/>
        <v>8755446</v>
      </c>
      <c r="G19" s="26"/>
    </row>
    <row r="20" spans="1:7" ht="15" customHeight="1">
      <c r="A20" s="28">
        <v>8</v>
      </c>
      <c r="B20" s="27" t="s">
        <v>181</v>
      </c>
      <c r="C20" s="27" t="s">
        <v>53</v>
      </c>
      <c r="D20" s="110">
        <f t="shared" si="1"/>
        <v>11254875</v>
      </c>
      <c r="E20" s="110">
        <f t="shared" si="1"/>
        <v>8603370</v>
      </c>
      <c r="F20" s="110">
        <f t="shared" si="1"/>
        <v>8755446</v>
      </c>
      <c r="G20" s="26"/>
    </row>
    <row r="21" spans="1:7" ht="29.25" customHeight="1">
      <c r="A21" s="28">
        <v>9</v>
      </c>
      <c r="B21" s="27" t="s">
        <v>182</v>
      </c>
      <c r="C21" s="31" t="s">
        <v>54</v>
      </c>
      <c r="D21" s="110">
        <v>11254875</v>
      </c>
      <c r="E21" s="110">
        <v>8603370</v>
      </c>
      <c r="F21" s="110">
        <v>8755446</v>
      </c>
      <c r="G21" s="26"/>
    </row>
    <row r="22" spans="1:7" ht="13.5">
      <c r="A22" s="178" t="s">
        <v>37</v>
      </c>
      <c r="B22" s="178"/>
      <c r="C22" s="178"/>
      <c r="D22" s="110">
        <f>D14+D18</f>
        <v>0</v>
      </c>
      <c r="E22" s="110">
        <f>E14+E18</f>
        <v>0</v>
      </c>
      <c r="F22" s="110">
        <f>F14+F18</f>
        <v>0</v>
      </c>
      <c r="G22" s="26"/>
    </row>
    <row r="23" ht="15.75">
      <c r="A23" s="1" t="s">
        <v>56</v>
      </c>
    </row>
    <row r="24" ht="15.75">
      <c r="A24" s="1"/>
    </row>
    <row r="25" spans="1:7" ht="15.75">
      <c r="A25" s="1"/>
      <c r="C25" s="21"/>
      <c r="D25" s="22"/>
      <c r="E25" s="22"/>
      <c r="F25" s="22"/>
      <c r="G25" s="21"/>
    </row>
    <row r="26" ht="15.75">
      <c r="A26" s="1"/>
    </row>
  </sheetData>
  <sheetProtection/>
  <mergeCells count="13">
    <mergeCell ref="A2:F2"/>
    <mergeCell ref="A3:F3"/>
    <mergeCell ref="A4:F4"/>
    <mergeCell ref="A7:D7"/>
    <mergeCell ref="A22:C22"/>
    <mergeCell ref="A12:A13"/>
    <mergeCell ref="C8:F8"/>
    <mergeCell ref="D9:F9"/>
    <mergeCell ref="C9:C10"/>
    <mergeCell ref="B9:B10"/>
    <mergeCell ref="B12:B13"/>
    <mergeCell ref="C12:C13"/>
    <mergeCell ref="A9:A10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6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7.00390625" style="0" customWidth="1"/>
    <col min="2" max="2" width="11.00390625" style="0" customWidth="1"/>
    <col min="3" max="3" width="14.375" style="0" hidden="1" customWidth="1"/>
    <col min="4" max="4" width="24.375" style="0" customWidth="1"/>
    <col min="5" max="5" width="74.375" style="0" customWidth="1"/>
  </cols>
  <sheetData>
    <row r="1" spans="1:5" ht="14.25">
      <c r="A1" s="188" t="s">
        <v>320</v>
      </c>
      <c r="B1" s="188"/>
      <c r="C1" s="188"/>
      <c r="D1" s="188"/>
      <c r="E1" s="188"/>
    </row>
    <row r="2" spans="1:5" ht="14.25">
      <c r="A2" s="189" t="s">
        <v>323</v>
      </c>
      <c r="B2" s="189"/>
      <c r="C2" s="189"/>
      <c r="D2" s="189"/>
      <c r="E2" s="189"/>
    </row>
    <row r="3" spans="1:5" ht="14.25">
      <c r="A3" s="189" t="s">
        <v>452</v>
      </c>
      <c r="B3" s="189"/>
      <c r="C3" s="189"/>
      <c r="D3" s="189"/>
      <c r="E3" s="189"/>
    </row>
    <row r="4" spans="1:5" ht="14.25">
      <c r="A4" s="6"/>
      <c r="B4" s="13"/>
      <c r="C4" s="13"/>
      <c r="D4" s="13"/>
      <c r="E4" s="13"/>
    </row>
    <row r="5" spans="1:5" ht="34.5" customHeight="1">
      <c r="A5" s="7" t="s">
        <v>184</v>
      </c>
      <c r="B5" s="13"/>
      <c r="C5" s="13"/>
      <c r="D5" s="190" t="s">
        <v>321</v>
      </c>
      <c r="E5" s="190"/>
    </row>
    <row r="6" spans="1:5" ht="14.25">
      <c r="A6" s="4"/>
      <c r="B6" s="13"/>
      <c r="C6" s="13"/>
      <c r="D6" s="13"/>
      <c r="E6" s="13"/>
    </row>
    <row r="7" spans="1:5" ht="30" customHeight="1">
      <c r="A7" s="185" t="s">
        <v>187</v>
      </c>
      <c r="B7" s="185" t="s">
        <v>188</v>
      </c>
      <c r="C7" s="138"/>
      <c r="D7" s="186" t="s">
        <v>189</v>
      </c>
      <c r="E7" s="186" t="s">
        <v>185</v>
      </c>
    </row>
    <row r="8" spans="1:5" ht="14.25">
      <c r="A8" s="185"/>
      <c r="B8" s="185"/>
      <c r="C8" s="138"/>
      <c r="D8" s="186"/>
      <c r="E8" s="186"/>
    </row>
    <row r="9" spans="1:5" ht="9" customHeight="1">
      <c r="A9" s="185"/>
      <c r="B9" s="185"/>
      <c r="C9" s="138"/>
      <c r="D9" s="186"/>
      <c r="E9" s="186"/>
    </row>
    <row r="10" spans="1:5" ht="15.75" customHeight="1" hidden="1">
      <c r="A10" s="185"/>
      <c r="B10" s="185"/>
      <c r="C10" s="138"/>
      <c r="D10" s="186"/>
      <c r="E10" s="138"/>
    </row>
    <row r="11" spans="1:5" ht="14.25">
      <c r="A11" s="137" t="s">
        <v>144</v>
      </c>
      <c r="B11" s="185">
        <v>1</v>
      </c>
      <c r="C11" s="185"/>
      <c r="D11" s="137">
        <v>2</v>
      </c>
      <c r="E11" s="137">
        <v>3</v>
      </c>
    </row>
    <row r="12" spans="1:5" ht="14.25">
      <c r="A12" s="137">
        <v>1</v>
      </c>
      <c r="B12" s="140">
        <v>805</v>
      </c>
      <c r="C12" s="137"/>
      <c r="D12" s="187" t="s">
        <v>154</v>
      </c>
      <c r="E12" s="187"/>
    </row>
    <row r="13" spans="1:5" ht="69" customHeight="1">
      <c r="A13" s="139">
        <v>2</v>
      </c>
      <c r="B13" s="141">
        <v>805</v>
      </c>
      <c r="C13" s="137"/>
      <c r="D13" s="142" t="s">
        <v>193</v>
      </c>
      <c r="E13" s="151" t="s">
        <v>367</v>
      </c>
    </row>
    <row r="14" spans="1:5" ht="59.25" customHeight="1">
      <c r="A14" s="141">
        <v>3</v>
      </c>
      <c r="B14" s="141">
        <v>805</v>
      </c>
      <c r="C14" s="143"/>
      <c r="D14" s="139" t="s">
        <v>302</v>
      </c>
      <c r="E14" s="151" t="s">
        <v>303</v>
      </c>
    </row>
    <row r="15" spans="1:5" ht="45" customHeight="1">
      <c r="A15" s="139">
        <v>4</v>
      </c>
      <c r="B15" s="141">
        <v>805</v>
      </c>
      <c r="C15" s="144"/>
      <c r="D15" s="139" t="s">
        <v>308</v>
      </c>
      <c r="E15" s="138" t="s">
        <v>309</v>
      </c>
    </row>
    <row r="16" spans="1:5" ht="45" customHeight="1">
      <c r="A16" s="139">
        <v>5</v>
      </c>
      <c r="B16" s="141">
        <v>805</v>
      </c>
      <c r="C16" s="144"/>
      <c r="D16" s="139" t="s">
        <v>310</v>
      </c>
      <c r="E16" s="138" t="s">
        <v>322</v>
      </c>
    </row>
    <row r="17" spans="1:5" ht="29.25" customHeight="1">
      <c r="A17" s="139">
        <v>6</v>
      </c>
      <c r="B17" s="141">
        <v>805</v>
      </c>
      <c r="C17" s="144"/>
      <c r="D17" s="139" t="s">
        <v>117</v>
      </c>
      <c r="E17" s="151" t="s">
        <v>118</v>
      </c>
    </row>
    <row r="18" spans="1:5" ht="57">
      <c r="A18" s="141">
        <v>7</v>
      </c>
      <c r="B18" s="141">
        <v>805</v>
      </c>
      <c r="C18" s="143"/>
      <c r="D18" s="139" t="s">
        <v>242</v>
      </c>
      <c r="E18" s="145" t="s">
        <v>119</v>
      </c>
    </row>
    <row r="19" spans="1:5" ht="14.25">
      <c r="A19" s="139">
        <v>8</v>
      </c>
      <c r="B19" s="141">
        <v>805</v>
      </c>
      <c r="C19" s="143"/>
      <c r="D19" s="139" t="s">
        <v>243</v>
      </c>
      <c r="E19" s="145" t="s">
        <v>121</v>
      </c>
    </row>
    <row r="20" spans="1:5" ht="28.5">
      <c r="A20" s="139">
        <v>9</v>
      </c>
      <c r="B20" s="141">
        <v>805</v>
      </c>
      <c r="C20" s="143"/>
      <c r="D20" s="139" t="s">
        <v>244</v>
      </c>
      <c r="E20" s="145" t="s">
        <v>120</v>
      </c>
    </row>
    <row r="21" spans="1:5" ht="14.25">
      <c r="A21" s="139">
        <v>10</v>
      </c>
      <c r="B21" s="141">
        <v>805</v>
      </c>
      <c r="C21" s="143"/>
      <c r="D21" s="139" t="s">
        <v>245</v>
      </c>
      <c r="E21" s="151" t="s">
        <v>368</v>
      </c>
    </row>
    <row r="22" spans="1:5" ht="57">
      <c r="A22" s="141">
        <v>11</v>
      </c>
      <c r="B22" s="141">
        <v>805</v>
      </c>
      <c r="C22" s="143"/>
      <c r="D22" s="139" t="s">
        <v>246</v>
      </c>
      <c r="E22" s="145" t="s">
        <v>122</v>
      </c>
    </row>
    <row r="23" spans="1:5" ht="72">
      <c r="A23" s="139">
        <v>12</v>
      </c>
      <c r="B23" s="141">
        <v>805</v>
      </c>
      <c r="C23" s="143"/>
      <c r="D23" s="139" t="s">
        <v>296</v>
      </c>
      <c r="E23" s="145" t="s">
        <v>295</v>
      </c>
    </row>
    <row r="24" spans="1:5" ht="42.75">
      <c r="A24" s="139">
        <v>13</v>
      </c>
      <c r="B24" s="141">
        <v>805</v>
      </c>
      <c r="C24" s="143"/>
      <c r="D24" s="139" t="s">
        <v>314</v>
      </c>
      <c r="E24" s="145" t="s">
        <v>311</v>
      </c>
    </row>
    <row r="25" spans="1:5" ht="25.5" customHeight="1">
      <c r="A25" s="139">
        <v>14</v>
      </c>
      <c r="B25" s="141">
        <v>805</v>
      </c>
      <c r="C25" s="143"/>
      <c r="D25" s="139" t="s">
        <v>297</v>
      </c>
      <c r="E25" s="145" t="s">
        <v>298</v>
      </c>
    </row>
    <row r="26" spans="1:5" ht="42.75" customHeight="1">
      <c r="A26" s="141">
        <v>15</v>
      </c>
      <c r="B26" s="141">
        <v>805</v>
      </c>
      <c r="C26" s="143"/>
      <c r="D26" s="139" t="s">
        <v>299</v>
      </c>
      <c r="E26" s="145" t="s">
        <v>300</v>
      </c>
    </row>
    <row r="27" spans="1:5" ht="57">
      <c r="A27" s="139">
        <v>16</v>
      </c>
      <c r="B27" s="141">
        <v>805</v>
      </c>
      <c r="C27" s="143"/>
      <c r="D27" s="139" t="s">
        <v>247</v>
      </c>
      <c r="E27" s="145" t="s">
        <v>291</v>
      </c>
    </row>
    <row r="28" spans="1:5" ht="42.75">
      <c r="A28" s="139">
        <v>17</v>
      </c>
      <c r="B28" s="141">
        <v>805</v>
      </c>
      <c r="C28" s="143"/>
      <c r="D28" s="139" t="s">
        <v>248</v>
      </c>
      <c r="E28" s="145" t="s">
        <v>123</v>
      </c>
    </row>
    <row r="29" spans="1:5" ht="72">
      <c r="A29" s="139">
        <v>18</v>
      </c>
      <c r="B29" s="141">
        <v>805</v>
      </c>
      <c r="C29" s="143"/>
      <c r="D29" s="139" t="s">
        <v>301</v>
      </c>
      <c r="E29" s="152" t="s">
        <v>369</v>
      </c>
    </row>
    <row r="30" spans="1:5" ht="39" customHeight="1">
      <c r="A30" s="141">
        <v>19</v>
      </c>
      <c r="B30" s="141">
        <v>805</v>
      </c>
      <c r="C30" s="143"/>
      <c r="D30" s="142" t="s">
        <v>249</v>
      </c>
      <c r="E30" s="146" t="s">
        <v>194</v>
      </c>
    </row>
    <row r="31" spans="1:5" ht="28.5">
      <c r="A31" s="139">
        <v>20</v>
      </c>
      <c r="B31" s="141">
        <v>805</v>
      </c>
      <c r="C31" s="143"/>
      <c r="D31" s="139" t="s">
        <v>250</v>
      </c>
      <c r="E31" s="145" t="s">
        <v>124</v>
      </c>
    </row>
    <row r="32" spans="1:5" ht="14.25">
      <c r="A32" s="139">
        <v>21</v>
      </c>
      <c r="B32" s="141">
        <v>805</v>
      </c>
      <c r="C32" s="143"/>
      <c r="D32" s="139" t="s">
        <v>186</v>
      </c>
      <c r="E32" s="145" t="s">
        <v>125</v>
      </c>
    </row>
    <row r="33" spans="1:5" ht="14.25">
      <c r="A33" s="139">
        <v>22</v>
      </c>
      <c r="B33" s="141">
        <v>805</v>
      </c>
      <c r="C33" s="143"/>
      <c r="D33" s="139" t="s">
        <v>44</v>
      </c>
      <c r="E33" s="145" t="s">
        <v>126</v>
      </c>
    </row>
    <row r="34" spans="1:5" ht="28.5">
      <c r="A34" s="141">
        <v>23</v>
      </c>
      <c r="B34" s="141">
        <v>805</v>
      </c>
      <c r="C34" s="143"/>
      <c r="D34" s="139" t="s">
        <v>377</v>
      </c>
      <c r="E34" s="151" t="s">
        <v>196</v>
      </c>
    </row>
    <row r="35" spans="1:5" ht="28.5">
      <c r="A35" s="139">
        <v>24</v>
      </c>
      <c r="B35" s="141">
        <v>805</v>
      </c>
      <c r="C35" s="143"/>
      <c r="D35" s="139" t="s">
        <v>378</v>
      </c>
      <c r="E35" s="151" t="s">
        <v>152</v>
      </c>
    </row>
    <row r="36" spans="1:5" ht="42.75">
      <c r="A36" s="139">
        <v>25</v>
      </c>
      <c r="B36" s="141">
        <v>805</v>
      </c>
      <c r="C36" s="143"/>
      <c r="D36" s="139" t="s">
        <v>379</v>
      </c>
      <c r="E36" s="151" t="s">
        <v>355</v>
      </c>
    </row>
    <row r="37" spans="1:5" ht="57">
      <c r="A37" s="139">
        <v>26</v>
      </c>
      <c r="B37" s="141">
        <v>805</v>
      </c>
      <c r="C37" s="143"/>
      <c r="D37" s="139" t="s">
        <v>380</v>
      </c>
      <c r="E37" s="147" t="s">
        <v>150</v>
      </c>
    </row>
    <row r="38" spans="1:5" ht="28.5">
      <c r="A38" s="141">
        <v>27</v>
      </c>
      <c r="B38" s="141">
        <v>805</v>
      </c>
      <c r="C38" s="143"/>
      <c r="D38" s="139" t="s">
        <v>381</v>
      </c>
      <c r="E38" s="151" t="s">
        <v>127</v>
      </c>
    </row>
    <row r="39" spans="1:5" ht="28.5" customHeight="1">
      <c r="A39" s="139">
        <v>28</v>
      </c>
      <c r="B39" s="141">
        <v>805</v>
      </c>
      <c r="C39" s="143"/>
      <c r="D39" s="139" t="s">
        <v>382</v>
      </c>
      <c r="E39" s="151" t="s">
        <v>370</v>
      </c>
    </row>
    <row r="40" spans="1:5" ht="59.25" customHeight="1">
      <c r="A40" s="139">
        <v>29</v>
      </c>
      <c r="B40" s="141">
        <v>805</v>
      </c>
      <c r="C40" s="143"/>
      <c r="D40" s="139" t="s">
        <v>383</v>
      </c>
      <c r="E40" s="145" t="s">
        <v>130</v>
      </c>
    </row>
    <row r="41" spans="1:5" ht="57">
      <c r="A41" s="139">
        <v>30</v>
      </c>
      <c r="B41" s="141">
        <v>805</v>
      </c>
      <c r="C41" s="143"/>
      <c r="D41" s="139" t="s">
        <v>376</v>
      </c>
      <c r="E41" s="145" t="s">
        <v>292</v>
      </c>
    </row>
    <row r="42" spans="1:5" ht="72">
      <c r="A42" s="141">
        <v>31</v>
      </c>
      <c r="B42" s="148">
        <v>805</v>
      </c>
      <c r="C42" s="149"/>
      <c r="D42" s="142" t="s">
        <v>375</v>
      </c>
      <c r="E42" s="146" t="s">
        <v>294</v>
      </c>
    </row>
    <row r="43" spans="1:5" ht="42.75">
      <c r="A43" s="139">
        <v>32</v>
      </c>
      <c r="B43" s="141">
        <v>805</v>
      </c>
      <c r="C43" s="143"/>
      <c r="D43" s="139" t="s">
        <v>374</v>
      </c>
      <c r="E43" s="151" t="s">
        <v>129</v>
      </c>
    </row>
    <row r="44" spans="1:5" ht="86.25">
      <c r="A44" s="139">
        <v>33</v>
      </c>
      <c r="B44" s="148">
        <v>805</v>
      </c>
      <c r="C44" s="149"/>
      <c r="D44" s="142" t="s">
        <v>373</v>
      </c>
      <c r="E44" s="146" t="s">
        <v>293</v>
      </c>
    </row>
    <row r="45" spans="1:5" ht="57">
      <c r="A45" s="141">
        <v>34</v>
      </c>
      <c r="B45" s="141">
        <v>805</v>
      </c>
      <c r="C45" s="143"/>
      <c r="D45" s="139" t="s">
        <v>372</v>
      </c>
      <c r="E45" s="151" t="s">
        <v>371</v>
      </c>
    </row>
    <row r="46" spans="1:5" ht="86.25">
      <c r="A46" s="139">
        <v>35</v>
      </c>
      <c r="B46" s="141">
        <v>805</v>
      </c>
      <c r="C46" s="143"/>
      <c r="D46" s="139" t="s">
        <v>389</v>
      </c>
      <c r="E46" s="152" t="s">
        <v>390</v>
      </c>
    </row>
    <row r="47" spans="1:5" ht="72">
      <c r="A47" s="139">
        <v>36</v>
      </c>
      <c r="B47" s="141">
        <v>805</v>
      </c>
      <c r="C47" s="143"/>
      <c r="D47" s="139" t="s">
        <v>391</v>
      </c>
      <c r="E47" s="152" t="s">
        <v>392</v>
      </c>
    </row>
    <row r="48" spans="1:5" ht="57">
      <c r="A48" s="141">
        <v>37</v>
      </c>
      <c r="B48" s="141">
        <v>805</v>
      </c>
      <c r="C48" s="143"/>
      <c r="D48" s="139" t="s">
        <v>394</v>
      </c>
      <c r="E48" s="152" t="s">
        <v>393</v>
      </c>
    </row>
    <row r="49" spans="1:5" ht="28.5">
      <c r="A49" s="139">
        <v>38</v>
      </c>
      <c r="B49" s="141">
        <v>805</v>
      </c>
      <c r="C49" s="143"/>
      <c r="D49" s="139" t="s">
        <v>395</v>
      </c>
      <c r="E49" s="151" t="s">
        <v>396</v>
      </c>
    </row>
    <row r="50" spans="1:5" ht="28.5">
      <c r="A50" s="139">
        <v>39</v>
      </c>
      <c r="B50" s="141">
        <v>805</v>
      </c>
      <c r="C50" s="143"/>
      <c r="D50" s="139" t="s">
        <v>384</v>
      </c>
      <c r="E50" s="145" t="s">
        <v>132</v>
      </c>
    </row>
    <row r="51" spans="1:5" ht="14.25">
      <c r="A51" s="141">
        <v>40</v>
      </c>
      <c r="B51" s="141">
        <v>805</v>
      </c>
      <c r="C51" s="143"/>
      <c r="D51" s="139" t="s">
        <v>385</v>
      </c>
      <c r="E51" s="151" t="s">
        <v>131</v>
      </c>
    </row>
    <row r="52" spans="1:5" ht="54" customHeight="1">
      <c r="A52" s="139">
        <v>41</v>
      </c>
      <c r="B52" s="141">
        <v>805</v>
      </c>
      <c r="C52" s="143"/>
      <c r="D52" s="139" t="s">
        <v>386</v>
      </c>
      <c r="E52" s="145" t="s">
        <v>151</v>
      </c>
    </row>
    <row r="53" spans="1:5" ht="12.75" customHeight="1" hidden="1">
      <c r="A53" s="139">
        <v>42</v>
      </c>
      <c r="B53" s="150"/>
      <c r="C53" s="143"/>
      <c r="D53" s="139"/>
      <c r="E53" s="153"/>
    </row>
    <row r="54" spans="1:5" ht="14.25" hidden="1">
      <c r="A54" s="141">
        <v>43</v>
      </c>
      <c r="B54" s="143"/>
      <c r="C54" s="143"/>
      <c r="D54" s="143"/>
      <c r="E54" s="143"/>
    </row>
    <row r="55" spans="1:5" ht="28.5">
      <c r="A55" s="139">
        <v>44</v>
      </c>
      <c r="B55" s="140">
        <v>805</v>
      </c>
      <c r="C55" s="140"/>
      <c r="D55" s="140" t="s">
        <v>387</v>
      </c>
      <c r="E55" s="144" t="s">
        <v>312</v>
      </c>
    </row>
    <row r="56" spans="1:5" ht="42.75">
      <c r="A56" s="139">
        <v>45</v>
      </c>
      <c r="B56" s="140">
        <v>805</v>
      </c>
      <c r="C56" s="140"/>
      <c r="D56" s="140" t="s">
        <v>388</v>
      </c>
      <c r="E56" s="144" t="s">
        <v>313</v>
      </c>
    </row>
    <row r="57" spans="1:5" ht="12.75">
      <c r="A57" s="69"/>
      <c r="B57" s="21"/>
      <c r="C57" s="21"/>
      <c r="D57" s="21"/>
      <c r="E57" s="21"/>
    </row>
    <row r="58" spans="1:5" ht="12.75">
      <c r="A58" s="69"/>
      <c r="B58" s="21"/>
      <c r="C58" s="21"/>
      <c r="D58" s="21"/>
      <c r="E58" s="21"/>
    </row>
    <row r="59" spans="1:5" ht="12.75">
      <c r="A59" s="21"/>
      <c r="B59" s="21"/>
      <c r="C59" s="21"/>
      <c r="D59" s="21"/>
      <c r="E59" s="21"/>
    </row>
    <row r="60" spans="1:5" ht="12.75">
      <c r="A60" s="21"/>
      <c r="B60" s="21"/>
      <c r="C60" s="21"/>
      <c r="D60" s="21"/>
      <c r="E60" s="21"/>
    </row>
    <row r="61" spans="1:5" ht="12.75">
      <c r="A61" s="21"/>
      <c r="B61" s="21"/>
      <c r="C61" s="21"/>
      <c r="D61" s="21"/>
      <c r="E61" s="21"/>
    </row>
    <row r="62" spans="1:5" ht="12.75">
      <c r="A62" s="21"/>
      <c r="B62" s="21"/>
      <c r="C62" s="21"/>
      <c r="D62" s="21"/>
      <c r="E62" s="21"/>
    </row>
    <row r="63" spans="1:5" ht="12.75">
      <c r="A63" s="21"/>
      <c r="B63" s="21"/>
      <c r="C63" s="21"/>
      <c r="D63" s="21"/>
      <c r="E63" s="21"/>
    </row>
    <row r="64" spans="1:5" ht="12.75">
      <c r="A64" s="21"/>
      <c r="B64" s="21"/>
      <c r="C64" s="21"/>
      <c r="D64" s="21"/>
      <c r="E64" s="21"/>
    </row>
    <row r="65" spans="1:5" ht="12.75">
      <c r="A65" s="21"/>
      <c r="B65" s="21"/>
      <c r="C65" s="21"/>
      <c r="D65" s="21"/>
      <c r="E65" s="21"/>
    </row>
    <row r="66" spans="1:5" ht="12.75">
      <c r="A66" s="21"/>
      <c r="B66" s="21"/>
      <c r="C66" s="21"/>
      <c r="D66" s="21"/>
      <c r="E66" s="21"/>
    </row>
    <row r="67" spans="1:5" ht="12.75">
      <c r="A67" s="21"/>
      <c r="B67" s="21"/>
      <c r="C67" s="21"/>
      <c r="D67" s="21"/>
      <c r="E67" s="21"/>
    </row>
  </sheetData>
  <sheetProtection/>
  <mergeCells count="10">
    <mergeCell ref="B7:B10"/>
    <mergeCell ref="B11:C11"/>
    <mergeCell ref="D7:D10"/>
    <mergeCell ref="D12:E12"/>
    <mergeCell ref="A1:E1"/>
    <mergeCell ref="A2:E2"/>
    <mergeCell ref="A3:E3"/>
    <mergeCell ref="E7:E9"/>
    <mergeCell ref="A7:A10"/>
    <mergeCell ref="D5:E5"/>
  </mergeCells>
  <printOptions/>
  <pageMargins left="0.7874015748031497" right="0.1968503937007874" top="0.3937007874015748" bottom="0.984251968503937" header="0.3937007874015748" footer="0.5118110236220472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4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375" style="0" customWidth="1"/>
    <col min="4" max="4" width="45.875" style="0" customWidth="1"/>
  </cols>
  <sheetData>
    <row r="1" spans="1:9" ht="15.75">
      <c r="A1" s="192" t="s">
        <v>20</v>
      </c>
      <c r="B1" s="192"/>
      <c r="C1" s="192"/>
      <c r="D1" s="192"/>
      <c r="E1" s="9"/>
      <c r="F1" s="9"/>
      <c r="G1" s="9"/>
      <c r="H1" s="9"/>
      <c r="I1" s="9"/>
    </row>
    <row r="2" spans="1:9" ht="13.5">
      <c r="A2" s="192" t="s">
        <v>98</v>
      </c>
      <c r="B2" s="192"/>
      <c r="C2" s="192"/>
      <c r="D2" s="192"/>
      <c r="E2" s="10"/>
      <c r="F2" s="10"/>
      <c r="G2" s="10"/>
      <c r="H2" s="10"/>
      <c r="I2" s="10"/>
    </row>
    <row r="3" spans="1:9" ht="15.75">
      <c r="A3" s="180" t="s">
        <v>453</v>
      </c>
      <c r="B3" s="180"/>
      <c r="C3" s="180"/>
      <c r="D3" s="180"/>
      <c r="E3" s="11"/>
      <c r="F3" s="11"/>
      <c r="G3" s="11"/>
      <c r="H3" s="11"/>
      <c r="I3" s="11"/>
    </row>
    <row r="4" spans="1:4" ht="12.75">
      <c r="A4" s="8"/>
      <c r="B4" s="26"/>
      <c r="C4" s="26"/>
      <c r="D4" s="26"/>
    </row>
    <row r="5" spans="1:4" ht="12.75">
      <c r="A5" s="184" t="s">
        <v>21</v>
      </c>
      <c r="B5" s="184"/>
      <c r="C5" s="184"/>
      <c r="D5" s="184"/>
    </row>
    <row r="6" spans="1:4" ht="12.75">
      <c r="A6" s="184" t="s">
        <v>22</v>
      </c>
      <c r="B6" s="184"/>
      <c r="C6" s="184"/>
      <c r="D6" s="184"/>
    </row>
    <row r="7" spans="1:4" ht="13.5">
      <c r="A7" s="5"/>
      <c r="B7" s="26"/>
      <c r="C7" s="26"/>
      <c r="D7" s="26"/>
    </row>
    <row r="8" spans="1:4" ht="33.75" customHeight="1">
      <c r="A8" s="179" t="s">
        <v>232</v>
      </c>
      <c r="B8" s="179" t="s">
        <v>237</v>
      </c>
      <c r="C8" s="179" t="s">
        <v>233</v>
      </c>
      <c r="D8" s="191" t="s">
        <v>234</v>
      </c>
    </row>
    <row r="9" spans="1:4" ht="13.5" customHeight="1" hidden="1" thickBot="1">
      <c r="A9" s="179"/>
      <c r="B9" s="179"/>
      <c r="C9" s="179"/>
      <c r="D9" s="191"/>
    </row>
    <row r="10" spans="1:4" ht="13.5">
      <c r="A10" s="28"/>
      <c r="B10" s="28">
        <v>1</v>
      </c>
      <c r="C10" s="28">
        <v>2</v>
      </c>
      <c r="D10" s="28">
        <v>3</v>
      </c>
    </row>
    <row r="11" spans="1:4" ht="21" customHeight="1">
      <c r="A11" s="28">
        <v>1</v>
      </c>
      <c r="B11" s="28">
        <v>805</v>
      </c>
      <c r="C11" s="31"/>
      <c r="D11" s="31" t="s">
        <v>155</v>
      </c>
    </row>
    <row r="12" spans="1:4" ht="30" customHeight="1">
      <c r="A12" s="28">
        <v>2</v>
      </c>
      <c r="B12" s="28">
        <v>805</v>
      </c>
      <c r="C12" s="44" t="s">
        <v>304</v>
      </c>
      <c r="D12" s="44" t="s">
        <v>235</v>
      </c>
    </row>
    <row r="13" spans="1:4" ht="48.75" customHeight="1">
      <c r="A13" s="28">
        <v>3</v>
      </c>
      <c r="B13" s="28">
        <v>805</v>
      </c>
      <c r="C13" s="44" t="s">
        <v>0</v>
      </c>
      <c r="D13" s="44" t="s">
        <v>236</v>
      </c>
    </row>
    <row r="14" ht="15.75">
      <c r="A14" s="1"/>
    </row>
  </sheetData>
  <sheetProtection/>
  <mergeCells count="9">
    <mergeCell ref="A6:D6"/>
    <mergeCell ref="A8:A9"/>
    <mergeCell ref="C8:C9"/>
    <mergeCell ref="D8:D9"/>
    <mergeCell ref="B8:B9"/>
    <mergeCell ref="A1:D1"/>
    <mergeCell ref="A2:D2"/>
    <mergeCell ref="A3:D3"/>
    <mergeCell ref="A5:D5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62"/>
  <sheetViews>
    <sheetView zoomScalePageLayoutView="0" workbookViewId="0" topLeftCell="A54">
      <selection activeCell="D61" sqref="D61"/>
    </sheetView>
  </sheetViews>
  <sheetFormatPr defaultColWidth="9.00390625" defaultRowHeight="12.75"/>
  <cols>
    <col min="1" max="1" width="4.00390625" style="0" customWidth="1"/>
    <col min="2" max="2" width="22.375" style="0" customWidth="1"/>
    <col min="3" max="3" width="42.375" style="0" customWidth="1"/>
    <col min="4" max="4" width="12.125" style="0" customWidth="1"/>
    <col min="5" max="5" width="12.875" style="0" customWidth="1"/>
    <col min="6" max="6" width="12.00390625" style="0" customWidth="1"/>
    <col min="8" max="8" width="8.375" style="0" customWidth="1"/>
  </cols>
  <sheetData>
    <row r="1" ht="9" customHeight="1">
      <c r="A1" s="1"/>
    </row>
    <row r="2" spans="1:9" ht="15.75">
      <c r="A2" s="40" t="s">
        <v>39</v>
      </c>
      <c r="B2" s="40"/>
      <c r="C2" s="40"/>
      <c r="D2" s="192" t="s">
        <v>272</v>
      </c>
      <c r="E2" s="192"/>
      <c r="F2" s="192"/>
      <c r="G2" s="11"/>
      <c r="H2" s="11"/>
      <c r="I2" s="11"/>
    </row>
    <row r="3" spans="1:9" ht="15.75">
      <c r="A3" s="180" t="s">
        <v>96</v>
      </c>
      <c r="B3" s="180"/>
      <c r="C3" s="180"/>
      <c r="D3" s="180"/>
      <c r="E3" s="180"/>
      <c r="F3" s="180"/>
      <c r="G3" s="11"/>
      <c r="H3" s="11"/>
      <c r="I3" s="11"/>
    </row>
    <row r="4" spans="1:9" ht="15.75">
      <c r="A4" s="180" t="s">
        <v>454</v>
      </c>
      <c r="B4" s="180"/>
      <c r="C4" s="180"/>
      <c r="D4" s="180"/>
      <c r="E4" s="180"/>
      <c r="F4" s="180"/>
      <c r="G4" s="11"/>
      <c r="H4" s="11"/>
      <c r="I4" s="11"/>
    </row>
    <row r="5" spans="1:6" ht="13.5">
      <c r="A5" s="5"/>
      <c r="B5" s="26"/>
      <c r="C5" s="26"/>
      <c r="D5" s="26"/>
      <c r="E5" s="26"/>
      <c r="F5" s="26"/>
    </row>
    <row r="6" spans="1:9" ht="15.75">
      <c r="A6" s="197" t="s">
        <v>455</v>
      </c>
      <c r="B6" s="197"/>
      <c r="C6" s="197"/>
      <c r="D6" s="197"/>
      <c r="E6" s="197"/>
      <c r="F6" s="197"/>
      <c r="G6" s="20"/>
      <c r="H6" s="20"/>
      <c r="I6" s="20"/>
    </row>
    <row r="7" spans="1:6" ht="13.5">
      <c r="A7" s="5" t="s">
        <v>255</v>
      </c>
      <c r="B7" s="26"/>
      <c r="C7" s="26"/>
      <c r="D7" s="209" t="s">
        <v>57</v>
      </c>
      <c r="E7" s="209"/>
      <c r="F7" s="209"/>
    </row>
    <row r="8" spans="1:6" ht="30" customHeight="1">
      <c r="A8" s="178" t="s">
        <v>232</v>
      </c>
      <c r="B8" s="213" t="s">
        <v>189</v>
      </c>
      <c r="C8" s="207" t="s">
        <v>185</v>
      </c>
      <c r="D8" s="179" t="s">
        <v>318</v>
      </c>
      <c r="E8" s="179" t="s">
        <v>364</v>
      </c>
      <c r="F8" s="179" t="s">
        <v>472</v>
      </c>
    </row>
    <row r="9" spans="1:6" ht="45" customHeight="1">
      <c r="A9" s="178"/>
      <c r="B9" s="213"/>
      <c r="C9" s="207"/>
      <c r="D9" s="179"/>
      <c r="E9" s="179"/>
      <c r="F9" s="179"/>
    </row>
    <row r="10" spans="1:6" ht="13.5">
      <c r="A10" s="27"/>
      <c r="B10" s="28">
        <v>1</v>
      </c>
      <c r="C10" s="28">
        <v>2</v>
      </c>
      <c r="D10" s="28">
        <v>3</v>
      </c>
      <c r="E10" s="28">
        <v>3</v>
      </c>
      <c r="F10" s="28">
        <v>3</v>
      </c>
    </row>
    <row r="11" spans="1:6" ht="17.25" customHeight="1">
      <c r="A11" s="41">
        <v>1</v>
      </c>
      <c r="B11" s="29" t="s">
        <v>256</v>
      </c>
      <c r="C11" s="27" t="s">
        <v>257</v>
      </c>
      <c r="D11" s="111">
        <f>D12+D18+D24+D36+D39</f>
        <v>731775</v>
      </c>
      <c r="E11" s="111">
        <f>E12+E18+E24+E36+E39</f>
        <v>741460</v>
      </c>
      <c r="F11" s="111">
        <f>F12+F18+F24+F36+F39</f>
        <v>752120</v>
      </c>
    </row>
    <row r="12" spans="1:6" ht="18.75" customHeight="1">
      <c r="A12" s="41">
        <v>2</v>
      </c>
      <c r="B12" s="29" t="s">
        <v>161</v>
      </c>
      <c r="C12" s="27" t="s">
        <v>258</v>
      </c>
      <c r="D12" s="112">
        <f>D13</f>
        <v>109965</v>
      </c>
      <c r="E12" s="112">
        <f>E13</f>
        <v>114350</v>
      </c>
      <c r="F12" s="112">
        <f>F13</f>
        <v>118910</v>
      </c>
    </row>
    <row r="13" spans="1:6" ht="18.75" customHeight="1">
      <c r="A13" s="41">
        <v>3</v>
      </c>
      <c r="B13" s="29" t="s">
        <v>259</v>
      </c>
      <c r="C13" s="27" t="s">
        <v>260</v>
      </c>
      <c r="D13" s="113">
        <f>D14+D16+D17</f>
        <v>109965</v>
      </c>
      <c r="E13" s="113">
        <f>E14+E16+E17</f>
        <v>114350</v>
      </c>
      <c r="F13" s="113">
        <f>F14+F16+F17</f>
        <v>118910</v>
      </c>
    </row>
    <row r="14" spans="1:6" ht="81" customHeight="1">
      <c r="A14" s="206">
        <v>4</v>
      </c>
      <c r="B14" s="208" t="s">
        <v>280</v>
      </c>
      <c r="C14" s="178" t="s">
        <v>327</v>
      </c>
      <c r="D14" s="195">
        <v>106145</v>
      </c>
      <c r="E14" s="195">
        <v>110390</v>
      </c>
      <c r="F14" s="195">
        <v>114800</v>
      </c>
    </row>
    <row r="15" spans="1:6" ht="13.5" customHeight="1" hidden="1" thickBot="1">
      <c r="A15" s="206"/>
      <c r="B15" s="208"/>
      <c r="C15" s="178"/>
      <c r="D15" s="195"/>
      <c r="E15" s="195"/>
      <c r="F15" s="195"/>
    </row>
    <row r="16" spans="1:6" ht="120.75" customHeight="1">
      <c r="A16" s="41"/>
      <c r="B16" s="29" t="s">
        <v>319</v>
      </c>
      <c r="C16" s="27" t="s">
        <v>328</v>
      </c>
      <c r="D16" s="113">
        <v>0</v>
      </c>
      <c r="E16" s="113">
        <v>0</v>
      </c>
      <c r="F16" s="113">
        <v>0</v>
      </c>
    </row>
    <row r="17" spans="1:6" ht="54" customHeight="1">
      <c r="A17" s="41">
        <v>6</v>
      </c>
      <c r="B17" s="29" t="s">
        <v>281</v>
      </c>
      <c r="C17" s="27" t="s">
        <v>329</v>
      </c>
      <c r="D17" s="113">
        <v>3820</v>
      </c>
      <c r="E17" s="113">
        <v>3960</v>
      </c>
      <c r="F17" s="113">
        <v>4110</v>
      </c>
    </row>
    <row r="18" spans="1:6" ht="42.75" customHeight="1">
      <c r="A18" s="41">
        <v>8</v>
      </c>
      <c r="B18" s="29" t="s">
        <v>156</v>
      </c>
      <c r="C18" s="42" t="s">
        <v>109</v>
      </c>
      <c r="D18" s="112">
        <f>D19</f>
        <v>153100</v>
      </c>
      <c r="E18" s="112">
        <f>E19</f>
        <v>158400</v>
      </c>
      <c r="F18" s="112">
        <f>F19</f>
        <v>164500</v>
      </c>
    </row>
    <row r="19" spans="1:6" ht="40.5" customHeight="1">
      <c r="A19" s="41">
        <v>9</v>
      </c>
      <c r="B19" s="29" t="s">
        <v>162</v>
      </c>
      <c r="C19" s="43" t="s">
        <v>133</v>
      </c>
      <c r="D19" s="113">
        <f>D20+D21+D22+D23</f>
        <v>153100</v>
      </c>
      <c r="E19" s="113">
        <f>E20+E21+E22+E23</f>
        <v>158400</v>
      </c>
      <c r="F19" s="113">
        <f>F20+F21+F22+F23</f>
        <v>164500</v>
      </c>
    </row>
    <row r="20" spans="1:6" ht="79.5" customHeight="1">
      <c r="A20" s="41">
        <v>10</v>
      </c>
      <c r="B20" s="29" t="s">
        <v>163</v>
      </c>
      <c r="C20" s="65" t="s">
        <v>238</v>
      </c>
      <c r="D20" s="113">
        <v>70300</v>
      </c>
      <c r="E20" s="113">
        <v>72800</v>
      </c>
      <c r="F20" s="113">
        <v>76200</v>
      </c>
    </row>
    <row r="21" spans="1:6" ht="94.5" customHeight="1">
      <c r="A21" s="41">
        <v>11</v>
      </c>
      <c r="B21" s="29" t="s">
        <v>164</v>
      </c>
      <c r="C21" s="44" t="s">
        <v>330</v>
      </c>
      <c r="D21" s="113">
        <v>400</v>
      </c>
      <c r="E21" s="113">
        <v>400</v>
      </c>
      <c r="F21" s="113">
        <v>400</v>
      </c>
    </row>
    <row r="22" spans="1:6" ht="82.5" customHeight="1">
      <c r="A22" s="41">
        <v>12</v>
      </c>
      <c r="B22" s="29" t="s">
        <v>165</v>
      </c>
      <c r="C22" s="44" t="s">
        <v>157</v>
      </c>
      <c r="D22" s="113">
        <v>92500</v>
      </c>
      <c r="E22" s="113">
        <v>95500</v>
      </c>
      <c r="F22" s="113">
        <v>99700</v>
      </c>
    </row>
    <row r="23" spans="1:6" ht="80.25" customHeight="1">
      <c r="A23" s="41">
        <v>13</v>
      </c>
      <c r="B23" s="29" t="s">
        <v>166</v>
      </c>
      <c r="C23" s="44" t="s">
        <v>158</v>
      </c>
      <c r="D23" s="113">
        <v>-10100</v>
      </c>
      <c r="E23" s="113">
        <v>-10300</v>
      </c>
      <c r="F23" s="113">
        <v>-11800</v>
      </c>
    </row>
    <row r="24" spans="1:6" ht="17.25" customHeight="1">
      <c r="A24" s="41">
        <v>14</v>
      </c>
      <c r="B24" s="29" t="s">
        <v>239</v>
      </c>
      <c r="C24" s="27" t="s">
        <v>282</v>
      </c>
      <c r="D24" s="112">
        <f>D25+D28</f>
        <v>433350</v>
      </c>
      <c r="E24" s="112">
        <f>E25+E28</f>
        <v>433350</v>
      </c>
      <c r="F24" s="112">
        <f>F25+F28</f>
        <v>433350</v>
      </c>
    </row>
    <row r="25" spans="1:6" ht="17.25" customHeight="1">
      <c r="A25" s="41">
        <v>15</v>
      </c>
      <c r="B25" s="100" t="s">
        <v>160</v>
      </c>
      <c r="C25" s="31" t="s">
        <v>261</v>
      </c>
      <c r="D25" s="114">
        <f>D26</f>
        <v>101300</v>
      </c>
      <c r="E25" s="114">
        <f>E26</f>
        <v>101300</v>
      </c>
      <c r="F25" s="114">
        <f>F26</f>
        <v>101300</v>
      </c>
    </row>
    <row r="26" spans="1:6" ht="17.25" customHeight="1">
      <c r="A26" s="206">
        <v>16</v>
      </c>
      <c r="B26" s="204" t="s">
        <v>262</v>
      </c>
      <c r="C26" s="205" t="s">
        <v>195</v>
      </c>
      <c r="D26" s="196">
        <v>101300</v>
      </c>
      <c r="E26" s="196">
        <v>101300</v>
      </c>
      <c r="F26" s="196">
        <v>101300</v>
      </c>
    </row>
    <row r="27" spans="1:6" ht="42.75" customHeight="1">
      <c r="A27" s="206"/>
      <c r="B27" s="204"/>
      <c r="C27" s="205"/>
      <c r="D27" s="196"/>
      <c r="E27" s="196"/>
      <c r="F27" s="196"/>
    </row>
    <row r="28" spans="1:6" ht="17.25" customHeight="1">
      <c r="A28" s="41">
        <v>17</v>
      </c>
      <c r="B28" s="29" t="s">
        <v>159</v>
      </c>
      <c r="C28" s="31" t="s">
        <v>283</v>
      </c>
      <c r="D28" s="114">
        <f>D29+D32</f>
        <v>332050</v>
      </c>
      <c r="E28" s="114">
        <f>E29+E32</f>
        <v>332050</v>
      </c>
      <c r="F28" s="114">
        <f>F29+F32</f>
        <v>332050</v>
      </c>
    </row>
    <row r="29" spans="1:6" ht="21" customHeight="1">
      <c r="A29" s="41">
        <v>18</v>
      </c>
      <c r="B29" s="29" t="s">
        <v>75</v>
      </c>
      <c r="C29" s="27" t="s">
        <v>74</v>
      </c>
      <c r="D29" s="113">
        <v>80100</v>
      </c>
      <c r="E29" s="113">
        <v>80100</v>
      </c>
      <c r="F29" s="113">
        <v>80100</v>
      </c>
    </row>
    <row r="30" spans="1:6" ht="43.5" customHeight="1">
      <c r="A30" s="206">
        <v>19</v>
      </c>
      <c r="B30" s="208" t="s">
        <v>76</v>
      </c>
      <c r="C30" s="178" t="s">
        <v>331</v>
      </c>
      <c r="D30" s="195">
        <v>80100</v>
      </c>
      <c r="E30" s="195">
        <v>80100</v>
      </c>
      <c r="F30" s="195">
        <v>80100</v>
      </c>
    </row>
    <row r="31" spans="1:6" ht="6" customHeight="1" hidden="1">
      <c r="A31" s="206"/>
      <c r="B31" s="208"/>
      <c r="C31" s="178"/>
      <c r="D31" s="195"/>
      <c r="E31" s="195"/>
      <c r="F31" s="195"/>
    </row>
    <row r="32" spans="1:6" ht="24" customHeight="1">
      <c r="A32" s="200">
        <v>20</v>
      </c>
      <c r="B32" s="202" t="s">
        <v>77</v>
      </c>
      <c r="C32" s="193" t="s">
        <v>332</v>
      </c>
      <c r="D32" s="198">
        <f>D34</f>
        <v>251950</v>
      </c>
      <c r="E32" s="198">
        <f>E34</f>
        <v>251950</v>
      </c>
      <c r="F32" s="198">
        <f>F34</f>
        <v>251950</v>
      </c>
    </row>
    <row r="33" spans="1:6" ht="13.5" customHeight="1" hidden="1">
      <c r="A33" s="201"/>
      <c r="B33" s="203"/>
      <c r="C33" s="194"/>
      <c r="D33" s="199"/>
      <c r="E33" s="199"/>
      <c r="F33" s="199"/>
    </row>
    <row r="34" spans="1:6" ht="41.25" customHeight="1">
      <c r="A34" s="206">
        <v>21</v>
      </c>
      <c r="B34" s="208" t="s">
        <v>79</v>
      </c>
      <c r="C34" s="178" t="s">
        <v>78</v>
      </c>
      <c r="D34" s="195">
        <v>251950</v>
      </c>
      <c r="E34" s="195">
        <v>251950</v>
      </c>
      <c r="F34" s="195">
        <v>251950</v>
      </c>
    </row>
    <row r="35" spans="1:6" ht="2.25" customHeight="1" hidden="1">
      <c r="A35" s="206"/>
      <c r="B35" s="208"/>
      <c r="C35" s="178"/>
      <c r="D35" s="195"/>
      <c r="E35" s="195"/>
      <c r="F35" s="195"/>
    </row>
    <row r="36" spans="1:6" ht="15.75" customHeight="1">
      <c r="A36" s="41">
        <v>22</v>
      </c>
      <c r="B36" s="29" t="s">
        <v>263</v>
      </c>
      <c r="C36" s="27" t="s">
        <v>264</v>
      </c>
      <c r="D36" s="112">
        <f aca="true" t="shared" si="0" ref="D36:F37">D37</f>
        <v>6800</v>
      </c>
      <c r="E36" s="112">
        <f t="shared" si="0"/>
        <v>6800</v>
      </c>
      <c r="F36" s="112">
        <f t="shared" si="0"/>
        <v>6800</v>
      </c>
    </row>
    <row r="37" spans="1:6" ht="60" customHeight="1">
      <c r="A37" s="41">
        <v>23</v>
      </c>
      <c r="B37" s="29" t="s">
        <v>265</v>
      </c>
      <c r="C37" s="31" t="s">
        <v>167</v>
      </c>
      <c r="D37" s="113">
        <f t="shared" si="0"/>
        <v>6800</v>
      </c>
      <c r="E37" s="113">
        <f t="shared" si="0"/>
        <v>6800</v>
      </c>
      <c r="F37" s="113">
        <f t="shared" si="0"/>
        <v>6800</v>
      </c>
    </row>
    <row r="38" spans="1:6" ht="79.5" customHeight="1">
      <c r="A38" s="41">
        <v>24</v>
      </c>
      <c r="B38" s="29" t="s">
        <v>105</v>
      </c>
      <c r="C38" s="31" t="s">
        <v>231</v>
      </c>
      <c r="D38" s="113">
        <v>6800</v>
      </c>
      <c r="E38" s="113">
        <v>6800</v>
      </c>
      <c r="F38" s="113">
        <v>6800</v>
      </c>
    </row>
    <row r="39" spans="1:6" ht="43.5" customHeight="1">
      <c r="A39" s="41">
        <v>25</v>
      </c>
      <c r="B39" s="29" t="s">
        <v>266</v>
      </c>
      <c r="C39" s="27" t="s">
        <v>267</v>
      </c>
      <c r="D39" s="112">
        <f aca="true" t="shared" si="1" ref="D39:F40">D40</f>
        <v>28560</v>
      </c>
      <c r="E39" s="112">
        <f t="shared" si="1"/>
        <v>28560</v>
      </c>
      <c r="F39" s="112">
        <f t="shared" si="1"/>
        <v>28560</v>
      </c>
    </row>
    <row r="40" spans="1:6" ht="97.5" customHeight="1">
      <c r="A40" s="41">
        <v>26</v>
      </c>
      <c r="B40" s="29" t="s">
        <v>268</v>
      </c>
      <c r="C40" s="27" t="s">
        <v>31</v>
      </c>
      <c r="D40" s="114">
        <f t="shared" si="1"/>
        <v>28560</v>
      </c>
      <c r="E40" s="114">
        <f t="shared" si="1"/>
        <v>28560</v>
      </c>
      <c r="F40" s="114">
        <f t="shared" si="1"/>
        <v>28560</v>
      </c>
    </row>
    <row r="41" spans="1:6" ht="45" customHeight="1">
      <c r="A41" s="41">
        <v>27</v>
      </c>
      <c r="B41" s="29" t="s">
        <v>32</v>
      </c>
      <c r="C41" s="46" t="s">
        <v>33</v>
      </c>
      <c r="D41" s="113">
        <f>D42</f>
        <v>28560</v>
      </c>
      <c r="E41" s="113">
        <f>E42</f>
        <v>28560</v>
      </c>
      <c r="F41" s="113">
        <f>F42</f>
        <v>28560</v>
      </c>
    </row>
    <row r="42" spans="1:6" ht="45" customHeight="1">
      <c r="A42" s="41">
        <v>28</v>
      </c>
      <c r="B42" s="29" t="s">
        <v>200</v>
      </c>
      <c r="C42" s="46" t="s">
        <v>201</v>
      </c>
      <c r="D42" s="113">
        <v>28560</v>
      </c>
      <c r="E42" s="113">
        <v>28560</v>
      </c>
      <c r="F42" s="113">
        <v>28560</v>
      </c>
    </row>
    <row r="43" spans="1:6" ht="16.5" customHeight="1">
      <c r="A43" s="41">
        <v>33</v>
      </c>
      <c r="B43" s="29" t="s">
        <v>269</v>
      </c>
      <c r="C43" s="27" t="s">
        <v>270</v>
      </c>
      <c r="D43" s="112">
        <f>D44</f>
        <v>10537113</v>
      </c>
      <c r="E43" s="112">
        <f>E44</f>
        <v>7862923</v>
      </c>
      <c r="F43" s="112">
        <f>F44</f>
        <v>8004339</v>
      </c>
    </row>
    <row r="44" spans="1:6" ht="38.25" customHeight="1">
      <c r="A44" s="41">
        <v>34</v>
      </c>
      <c r="B44" s="102" t="s">
        <v>111</v>
      </c>
      <c r="C44" s="108" t="s">
        <v>110</v>
      </c>
      <c r="D44" s="113">
        <f>D45+D50+D56</f>
        <v>10537113</v>
      </c>
      <c r="E44" s="113">
        <f>E45+E50+E56</f>
        <v>7862923</v>
      </c>
      <c r="F44" s="113">
        <f>F45+F50+F56</f>
        <v>8004339</v>
      </c>
    </row>
    <row r="45" spans="1:6" ht="26.25" customHeight="1">
      <c r="A45" s="41">
        <v>35</v>
      </c>
      <c r="B45" s="103" t="s">
        <v>407</v>
      </c>
      <c r="C45" s="106" t="s">
        <v>153</v>
      </c>
      <c r="D45" s="115">
        <f>D46</f>
        <v>6378535</v>
      </c>
      <c r="E45" s="115">
        <f>E46</f>
        <v>6378535</v>
      </c>
      <c r="F45" s="115">
        <f>F46</f>
        <v>6378535</v>
      </c>
    </row>
    <row r="46" spans="1:6" ht="31.5" customHeight="1">
      <c r="A46" s="41">
        <v>36</v>
      </c>
      <c r="B46" s="103" t="s">
        <v>408</v>
      </c>
      <c r="C46" s="106" t="s">
        <v>112</v>
      </c>
      <c r="D46" s="115">
        <f>D48+D49</f>
        <v>6378535</v>
      </c>
      <c r="E46" s="115">
        <f>+E48+E49</f>
        <v>6378535</v>
      </c>
      <c r="F46" s="115">
        <f>+F48+F49</f>
        <v>6378535</v>
      </c>
    </row>
    <row r="47" spans="1:6" ht="31.5" customHeight="1">
      <c r="A47" s="41"/>
      <c r="B47" s="103" t="s">
        <v>409</v>
      </c>
      <c r="C47" s="106" t="s">
        <v>148</v>
      </c>
      <c r="D47" s="115">
        <f>D48+D49</f>
        <v>6378535</v>
      </c>
      <c r="E47" s="115">
        <f>E48+E49</f>
        <v>6378535</v>
      </c>
      <c r="F47" s="115">
        <f>F48+F49</f>
        <v>6378535</v>
      </c>
    </row>
    <row r="48" spans="1:6" ht="45" customHeight="1">
      <c r="A48" s="41">
        <v>37</v>
      </c>
      <c r="B48" s="104" t="s">
        <v>410</v>
      </c>
      <c r="C48" s="105" t="s">
        <v>196</v>
      </c>
      <c r="D48" s="115">
        <v>1300589</v>
      </c>
      <c r="E48" s="115">
        <v>1300589</v>
      </c>
      <c r="F48" s="115">
        <v>1300589</v>
      </c>
    </row>
    <row r="49" spans="1:6" ht="45" customHeight="1">
      <c r="A49" s="41">
        <v>38</v>
      </c>
      <c r="B49" s="41" t="s">
        <v>406</v>
      </c>
      <c r="C49" s="27" t="s">
        <v>152</v>
      </c>
      <c r="D49" s="115">
        <v>5077946</v>
      </c>
      <c r="E49" s="115">
        <v>5077946</v>
      </c>
      <c r="F49" s="115">
        <v>5077946</v>
      </c>
    </row>
    <row r="50" spans="1:6" ht="45" customHeight="1">
      <c r="A50" s="41"/>
      <c r="B50" s="41" t="s">
        <v>405</v>
      </c>
      <c r="C50" s="106" t="s">
        <v>149</v>
      </c>
      <c r="D50" s="115">
        <f>D51</f>
        <v>110939</v>
      </c>
      <c r="E50" s="115">
        <f>E51</f>
        <v>113947</v>
      </c>
      <c r="F50" s="115">
        <f>F51</f>
        <v>6472</v>
      </c>
    </row>
    <row r="51" spans="1:6" ht="29.25" customHeight="1">
      <c r="A51" s="41">
        <v>39</v>
      </c>
      <c r="B51" s="103" t="s">
        <v>404</v>
      </c>
      <c r="C51" s="106" t="s">
        <v>113</v>
      </c>
      <c r="D51" s="113">
        <f>D52+D54</f>
        <v>110939</v>
      </c>
      <c r="E51" s="113">
        <f>E52+E54</f>
        <v>113947</v>
      </c>
      <c r="F51" s="113">
        <f>F52+F54</f>
        <v>6472</v>
      </c>
    </row>
    <row r="52" spans="1:6" ht="43.5" customHeight="1">
      <c r="A52" s="41">
        <v>42</v>
      </c>
      <c r="B52" s="103" t="s">
        <v>403</v>
      </c>
      <c r="C52" s="106" t="s">
        <v>115</v>
      </c>
      <c r="D52" s="113">
        <f>D53</f>
        <v>6472</v>
      </c>
      <c r="E52" s="113">
        <f>E53</f>
        <v>6472</v>
      </c>
      <c r="F52" s="113">
        <f>F53</f>
        <v>6472</v>
      </c>
    </row>
    <row r="53" spans="1:6" ht="60.75" customHeight="1">
      <c r="A53" s="41">
        <v>43</v>
      </c>
      <c r="B53" s="103" t="s">
        <v>402</v>
      </c>
      <c r="C53" s="107" t="s">
        <v>355</v>
      </c>
      <c r="D53" s="113">
        <v>6472</v>
      </c>
      <c r="E53" s="113">
        <v>6472</v>
      </c>
      <c r="F53" s="113">
        <v>6472</v>
      </c>
    </row>
    <row r="54" spans="1:6" ht="45.75" customHeight="1">
      <c r="A54" s="41">
        <v>40</v>
      </c>
      <c r="B54" s="103" t="s">
        <v>401</v>
      </c>
      <c r="C54" s="106" t="s">
        <v>114</v>
      </c>
      <c r="D54" s="113">
        <f>D55</f>
        <v>104467</v>
      </c>
      <c r="E54" s="113">
        <f>E55</f>
        <v>107475</v>
      </c>
      <c r="F54" s="113">
        <f>F55</f>
        <v>0</v>
      </c>
    </row>
    <row r="55" spans="1:6" ht="53.25" customHeight="1">
      <c r="A55" s="41">
        <v>41</v>
      </c>
      <c r="B55" s="103" t="s">
        <v>401</v>
      </c>
      <c r="C55" s="107" t="s">
        <v>127</v>
      </c>
      <c r="D55" s="113">
        <v>104467</v>
      </c>
      <c r="E55" s="113">
        <v>107475</v>
      </c>
      <c r="F55" s="113">
        <v>0</v>
      </c>
    </row>
    <row r="56" spans="1:6" ht="21.75" customHeight="1">
      <c r="A56" s="41">
        <v>44</v>
      </c>
      <c r="B56" s="103" t="s">
        <v>400</v>
      </c>
      <c r="C56" s="106" t="s">
        <v>271</v>
      </c>
      <c r="D56" s="113">
        <f aca="true" t="shared" si="2" ref="D56:F57">D57</f>
        <v>4047639</v>
      </c>
      <c r="E56" s="113">
        <f t="shared" si="2"/>
        <v>1370441</v>
      </c>
      <c r="F56" s="113">
        <f t="shared" si="2"/>
        <v>1619332</v>
      </c>
    </row>
    <row r="57" spans="1:6" ht="25.5" customHeight="1">
      <c r="A57" s="41">
        <v>45</v>
      </c>
      <c r="B57" s="103" t="s">
        <v>399</v>
      </c>
      <c r="C57" s="106" t="s">
        <v>116</v>
      </c>
      <c r="D57" s="113">
        <f t="shared" si="2"/>
        <v>4047639</v>
      </c>
      <c r="E57" s="113">
        <f t="shared" si="2"/>
        <v>1370441</v>
      </c>
      <c r="F57" s="113">
        <f t="shared" si="2"/>
        <v>1619332</v>
      </c>
    </row>
    <row r="58" spans="1:6" ht="32.25" customHeight="1">
      <c r="A58" s="41">
        <v>46</v>
      </c>
      <c r="B58" s="103" t="s">
        <v>398</v>
      </c>
      <c r="C58" s="107" t="s">
        <v>197</v>
      </c>
      <c r="D58" s="113">
        <f>D59+D60+D61</f>
        <v>4047639</v>
      </c>
      <c r="E58" s="113">
        <f>E59+E60+E61</f>
        <v>1370441</v>
      </c>
      <c r="F58" s="113">
        <f>F59+F60+F61</f>
        <v>1619332</v>
      </c>
    </row>
    <row r="59" spans="1:6" ht="51.75" customHeight="1" thickBot="1">
      <c r="A59" s="41">
        <v>47</v>
      </c>
      <c r="B59" s="101" t="s">
        <v>397</v>
      </c>
      <c r="C59" s="107" t="s">
        <v>128</v>
      </c>
      <c r="D59" s="116">
        <v>3803691</v>
      </c>
      <c r="E59" s="116">
        <v>1223493</v>
      </c>
      <c r="F59" s="116">
        <v>1472384</v>
      </c>
    </row>
    <row r="60" spans="1:6" ht="51.75" customHeight="1" thickBot="1">
      <c r="A60" s="41">
        <v>47</v>
      </c>
      <c r="B60" s="101" t="s">
        <v>456</v>
      </c>
      <c r="C60" s="107" t="s">
        <v>417</v>
      </c>
      <c r="D60" s="116">
        <v>202313</v>
      </c>
      <c r="E60" s="116">
        <v>105313</v>
      </c>
      <c r="F60" s="116">
        <v>105313</v>
      </c>
    </row>
    <row r="61" spans="1:6" ht="66.75" customHeight="1" thickBot="1">
      <c r="A61" s="41">
        <v>49</v>
      </c>
      <c r="B61" s="101" t="s">
        <v>457</v>
      </c>
      <c r="C61" s="107" t="s">
        <v>333</v>
      </c>
      <c r="D61" s="117">
        <v>41635</v>
      </c>
      <c r="E61" s="117">
        <v>41635</v>
      </c>
      <c r="F61" s="117">
        <v>41635</v>
      </c>
    </row>
    <row r="62" spans="1:6" ht="13.5">
      <c r="A62" s="210"/>
      <c r="B62" s="211"/>
      <c r="C62" s="212"/>
      <c r="D62" s="118">
        <f>D43+D11</f>
        <v>11268888</v>
      </c>
      <c r="E62" s="118">
        <f>E43+E11</f>
        <v>8604383</v>
      </c>
      <c r="F62" s="118">
        <f>F43+F11</f>
        <v>8756459</v>
      </c>
    </row>
  </sheetData>
  <sheetProtection/>
  <mergeCells count="42">
    <mergeCell ref="A30:A31"/>
    <mergeCell ref="B30:B31"/>
    <mergeCell ref="E8:E9"/>
    <mergeCell ref="F14:F15"/>
    <mergeCell ref="B8:B9"/>
    <mergeCell ref="E30:E31"/>
    <mergeCell ref="D7:F7"/>
    <mergeCell ref="A62:C62"/>
    <mergeCell ref="A34:A35"/>
    <mergeCell ref="B34:B35"/>
    <mergeCell ref="C34:C35"/>
    <mergeCell ref="F34:F35"/>
    <mergeCell ref="F26:F27"/>
    <mergeCell ref="F8:F9"/>
    <mergeCell ref="A26:A27"/>
    <mergeCell ref="C14:C15"/>
    <mergeCell ref="D2:F2"/>
    <mergeCell ref="A3:F3"/>
    <mergeCell ref="A4:F4"/>
    <mergeCell ref="B26:B27"/>
    <mergeCell ref="C26:C27"/>
    <mergeCell ref="A14:A15"/>
    <mergeCell ref="A8:A9"/>
    <mergeCell ref="C8:C9"/>
    <mergeCell ref="B14:B15"/>
    <mergeCell ref="D14:D15"/>
    <mergeCell ref="A6:F6"/>
    <mergeCell ref="D8:D9"/>
    <mergeCell ref="D34:D35"/>
    <mergeCell ref="D32:D33"/>
    <mergeCell ref="E34:E35"/>
    <mergeCell ref="F30:F31"/>
    <mergeCell ref="F32:F33"/>
    <mergeCell ref="A32:A33"/>
    <mergeCell ref="E32:E33"/>
    <mergeCell ref="B32:B33"/>
    <mergeCell ref="C32:C33"/>
    <mergeCell ref="C30:C31"/>
    <mergeCell ref="D30:D31"/>
    <mergeCell ref="E14:E15"/>
    <mergeCell ref="D26:D27"/>
    <mergeCell ref="E26:E27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3">
      <selection activeCell="A3" sqref="A3:F3"/>
    </sheetView>
  </sheetViews>
  <sheetFormatPr defaultColWidth="9.00390625" defaultRowHeight="12.75"/>
  <cols>
    <col min="1" max="1" width="7.375" style="5" customWidth="1"/>
    <col min="2" max="2" width="59.375" style="5" customWidth="1"/>
    <col min="3" max="3" width="11.00390625" style="5" customWidth="1"/>
    <col min="4" max="4" width="12.125" style="5" customWidth="1"/>
    <col min="5" max="5" width="11.125" style="5" customWidth="1"/>
    <col min="6" max="6" width="11.25390625" style="5" customWidth="1"/>
  </cols>
  <sheetData>
    <row r="1" spans="1:6" ht="13.5">
      <c r="A1" s="180" t="s">
        <v>41</v>
      </c>
      <c r="B1" s="180"/>
      <c r="C1" s="180"/>
      <c r="D1" s="180"/>
      <c r="E1" s="180"/>
      <c r="F1" s="180"/>
    </row>
    <row r="2" spans="1:6" ht="13.5">
      <c r="A2" s="180" t="s">
        <v>99</v>
      </c>
      <c r="B2" s="180"/>
      <c r="C2" s="180"/>
      <c r="D2" s="180"/>
      <c r="E2" s="180"/>
      <c r="F2" s="180"/>
    </row>
    <row r="3" spans="1:6" ht="13.5">
      <c r="A3" s="180" t="s">
        <v>473</v>
      </c>
      <c r="B3" s="180"/>
      <c r="C3" s="180"/>
      <c r="D3" s="180"/>
      <c r="E3" s="180"/>
      <c r="F3" s="180"/>
    </row>
    <row r="4" ht="11.25" customHeight="1">
      <c r="A4" s="8"/>
    </row>
    <row r="5" spans="1:4" ht="15.75" customHeight="1">
      <c r="A5" s="214" t="s">
        <v>458</v>
      </c>
      <c r="B5" s="214"/>
      <c r="C5" s="214"/>
      <c r="D5" s="214"/>
    </row>
    <row r="6" spans="1:4" ht="33" customHeight="1">
      <c r="A6" s="214"/>
      <c r="B6" s="214"/>
      <c r="C6" s="214"/>
      <c r="D6" s="214"/>
    </row>
    <row r="7" spans="1:6" ht="13.5">
      <c r="A7" s="215" t="s">
        <v>57</v>
      </c>
      <c r="B7" s="215"/>
      <c r="C7" s="215"/>
      <c r="D7" s="215"/>
      <c r="E7" s="215"/>
      <c r="F7" s="215"/>
    </row>
    <row r="8" spans="1:6" ht="47.25" customHeight="1">
      <c r="A8" s="28" t="s">
        <v>59</v>
      </c>
      <c r="B8" s="41" t="s">
        <v>7</v>
      </c>
      <c r="C8" s="28" t="s">
        <v>273</v>
      </c>
      <c r="D8" s="28" t="s">
        <v>334</v>
      </c>
      <c r="E8" s="28" t="s">
        <v>415</v>
      </c>
      <c r="F8" s="28" t="s">
        <v>459</v>
      </c>
    </row>
    <row r="9" spans="1:6" ht="13.5">
      <c r="A9" s="28"/>
      <c r="B9" s="28">
        <v>1</v>
      </c>
      <c r="C9" s="28">
        <v>2</v>
      </c>
      <c r="D9" s="28">
        <v>3</v>
      </c>
      <c r="E9" s="28">
        <v>4</v>
      </c>
      <c r="F9" s="28">
        <v>5</v>
      </c>
    </row>
    <row r="10" spans="1:6" ht="15" customHeight="1">
      <c r="A10" s="28">
        <v>1</v>
      </c>
      <c r="B10" s="27" t="s">
        <v>274</v>
      </c>
      <c r="C10" s="32" t="s">
        <v>8</v>
      </c>
      <c r="D10" s="121">
        <f>D11+D12+D13+D14</f>
        <v>5385305</v>
      </c>
      <c r="E10" s="121">
        <f>E11+E12+E13+E14</f>
        <v>5336318</v>
      </c>
      <c r="F10" s="121">
        <f>F11+F12+F13+F14</f>
        <v>5349968</v>
      </c>
    </row>
    <row r="11" spans="1:6" ht="33" customHeight="1">
      <c r="A11" s="28">
        <v>2</v>
      </c>
      <c r="B11" s="27" t="s">
        <v>275</v>
      </c>
      <c r="C11" s="32" t="s">
        <v>9</v>
      </c>
      <c r="D11" s="116">
        <f>'прил 6 ведом'!G14</f>
        <v>940190</v>
      </c>
      <c r="E11" s="116">
        <f>'прил 6 ведом'!H14</f>
        <v>940190</v>
      </c>
      <c r="F11" s="116">
        <f>'прил 6 ведом'!I14</f>
        <v>940190</v>
      </c>
    </row>
    <row r="12" spans="1:6" ht="45" customHeight="1">
      <c r="A12" s="28">
        <v>3</v>
      </c>
      <c r="B12" s="27" t="s">
        <v>278</v>
      </c>
      <c r="C12" s="32" t="s">
        <v>10</v>
      </c>
      <c r="D12" s="120">
        <f>'прил 6 ведом'!G20</f>
        <v>3824536</v>
      </c>
      <c r="E12" s="120">
        <f>'прил 6 ведом'!H20</f>
        <v>3775549</v>
      </c>
      <c r="F12" s="120">
        <f>'прил 6 ведом'!I20</f>
        <v>3789199</v>
      </c>
    </row>
    <row r="13" spans="1:6" ht="15.75" customHeight="1">
      <c r="A13" s="28">
        <v>4</v>
      </c>
      <c r="B13" s="27" t="s">
        <v>279</v>
      </c>
      <c r="C13" s="32" t="s">
        <v>23</v>
      </c>
      <c r="D13" s="116">
        <f>'прил 6 ведом'!G30</f>
        <v>1000</v>
      </c>
      <c r="E13" s="116">
        <f>'прил 6 ведом'!H30</f>
        <v>1000</v>
      </c>
      <c r="F13" s="116">
        <f>'прил 6 ведом'!I30</f>
        <v>1000</v>
      </c>
    </row>
    <row r="14" spans="1:6" ht="15.75" customHeight="1">
      <c r="A14" s="28">
        <v>5</v>
      </c>
      <c r="B14" s="27" t="s">
        <v>285</v>
      </c>
      <c r="C14" s="32" t="s">
        <v>284</v>
      </c>
      <c r="D14" s="116">
        <f>'прил 6 ведом'!G36</f>
        <v>619579</v>
      </c>
      <c r="E14" s="116">
        <f>'прил 6 ведом'!H36</f>
        <v>619579</v>
      </c>
      <c r="F14" s="116">
        <f>'прил 6 ведом'!I36</f>
        <v>619579</v>
      </c>
    </row>
    <row r="15" spans="1:6" ht="15.75" customHeight="1">
      <c r="A15" s="28">
        <v>6</v>
      </c>
      <c r="B15" s="27" t="s">
        <v>286</v>
      </c>
      <c r="C15" s="32" t="s">
        <v>288</v>
      </c>
      <c r="D15" s="121">
        <f>'прил 6 ведом'!G48</f>
        <v>104467</v>
      </c>
      <c r="E15" s="121">
        <f>'прил 6 ведом'!H48</f>
        <v>107475</v>
      </c>
      <c r="F15" s="121">
        <f>'прил 6 ведом'!I48</f>
        <v>0</v>
      </c>
    </row>
    <row r="16" spans="1:6" ht="15.75" customHeight="1">
      <c r="A16" s="28">
        <v>7</v>
      </c>
      <c r="B16" s="27" t="s">
        <v>287</v>
      </c>
      <c r="C16" s="32" t="s">
        <v>289</v>
      </c>
      <c r="D16" s="116">
        <f>'прил 6 ведом'!G48</f>
        <v>104467</v>
      </c>
      <c r="E16" s="116">
        <f>'прил 6 ведом'!H48</f>
        <v>107475</v>
      </c>
      <c r="F16" s="116">
        <f>'прил 6 ведом'!I48</f>
        <v>0</v>
      </c>
    </row>
    <row r="17" spans="1:6" ht="15.75" customHeight="1">
      <c r="A17" s="28">
        <v>8</v>
      </c>
      <c r="B17" s="27" t="s">
        <v>290</v>
      </c>
      <c r="C17" s="32" t="s">
        <v>2</v>
      </c>
      <c r="D17" s="121">
        <f>D18+D19</f>
        <v>239189</v>
      </c>
      <c r="E17" s="121">
        <f>E18+E19</f>
        <v>164869</v>
      </c>
      <c r="F17" s="121">
        <f>F18+F19</f>
        <v>167032</v>
      </c>
    </row>
    <row r="18" spans="1:6" ht="15.75" customHeight="1">
      <c r="A18" s="28">
        <v>9</v>
      </c>
      <c r="B18" s="27" t="s">
        <v>412</v>
      </c>
      <c r="C18" s="32" t="s">
        <v>411</v>
      </c>
      <c r="D18" s="116">
        <f>'прил 6 ведом'!G59</f>
        <v>110789</v>
      </c>
      <c r="E18" s="116">
        <f>'прил 6 ведом'!H59</f>
        <v>110789</v>
      </c>
      <c r="F18" s="116">
        <f>'прил 6 ведом'!I59</f>
        <v>110789</v>
      </c>
    </row>
    <row r="19" spans="1:6" ht="30" customHeight="1">
      <c r="A19" s="28">
        <v>10</v>
      </c>
      <c r="B19" s="27" t="s">
        <v>1</v>
      </c>
      <c r="C19" s="32" t="s">
        <v>3</v>
      </c>
      <c r="D19" s="116">
        <f>'прил 6 ведом'!G67</f>
        <v>128400</v>
      </c>
      <c r="E19" s="116">
        <f>'прил 6 ведом'!H67</f>
        <v>54080</v>
      </c>
      <c r="F19" s="116">
        <f>'прил 6 ведом'!I67</f>
        <v>56243</v>
      </c>
    </row>
    <row r="20" spans="1:6" ht="19.5" customHeight="1">
      <c r="A20" s="28">
        <v>11</v>
      </c>
      <c r="B20" s="27" t="s">
        <v>89</v>
      </c>
      <c r="C20" s="32" t="s">
        <v>91</v>
      </c>
      <c r="D20" s="121">
        <f>'прил 6 ведом'!G73</f>
        <v>2514060</v>
      </c>
      <c r="E20" s="121">
        <f>'прил 6 ведом'!H73</f>
        <v>158400</v>
      </c>
      <c r="F20" s="121">
        <f>'прил 6 ведом'!I73</f>
        <v>164500</v>
      </c>
    </row>
    <row r="21" spans="1:6" ht="18.75" customHeight="1">
      <c r="A21" s="28">
        <v>12</v>
      </c>
      <c r="B21" s="27" t="s">
        <v>90</v>
      </c>
      <c r="C21" s="32" t="s">
        <v>92</v>
      </c>
      <c r="D21" s="120">
        <f>'прил 6 ведом'!G74</f>
        <v>2514060</v>
      </c>
      <c r="E21" s="120">
        <f>'прил 6 ведом'!H74</f>
        <v>158400</v>
      </c>
      <c r="F21" s="120">
        <f>'прил 6 ведом'!I74</f>
        <v>164500</v>
      </c>
    </row>
    <row r="22" spans="1:6" ht="15.75" customHeight="1">
      <c r="A22" s="28">
        <v>13</v>
      </c>
      <c r="B22" s="27" t="s">
        <v>4</v>
      </c>
      <c r="C22" s="32" t="s">
        <v>11</v>
      </c>
      <c r="D22" s="121">
        <f>'прил 6 ведом'!G83</f>
        <v>1115490</v>
      </c>
      <c r="E22" s="121">
        <f>E23</f>
        <v>763900</v>
      </c>
      <c r="F22" s="121">
        <f>F23</f>
        <v>794450</v>
      </c>
    </row>
    <row r="23" spans="1:6" ht="15.75" customHeight="1">
      <c r="A23" s="28">
        <v>14</v>
      </c>
      <c r="B23" s="27" t="s">
        <v>5</v>
      </c>
      <c r="C23" s="32" t="s">
        <v>12</v>
      </c>
      <c r="D23" s="120">
        <f>'прил 6 ведом'!G84</f>
        <v>1115490</v>
      </c>
      <c r="E23" s="120">
        <f>'прил 6 ведом'!H84</f>
        <v>763900</v>
      </c>
      <c r="F23" s="120">
        <f>'прил 6 ведом'!I84</f>
        <v>794450</v>
      </c>
    </row>
    <row r="24" spans="1:6" ht="17.25" customHeight="1">
      <c r="A24" s="28">
        <v>15</v>
      </c>
      <c r="B24" s="27" t="s">
        <v>29</v>
      </c>
      <c r="C24" s="32" t="s">
        <v>13</v>
      </c>
      <c r="D24" s="121">
        <f>D25</f>
        <v>1742020</v>
      </c>
      <c r="E24" s="121">
        <f>E25</f>
        <v>1742020</v>
      </c>
      <c r="F24" s="121">
        <f>E24</f>
        <v>1742020</v>
      </c>
    </row>
    <row r="25" spans="1:6" ht="17.25" customHeight="1">
      <c r="A25" s="28">
        <v>16</v>
      </c>
      <c r="B25" s="27" t="s">
        <v>6</v>
      </c>
      <c r="C25" s="32" t="s">
        <v>14</v>
      </c>
      <c r="D25" s="120">
        <f>'прил 6 ведом'!G99</f>
        <v>1742020</v>
      </c>
      <c r="E25" s="120">
        <f>'прил 6 ведом'!H99</f>
        <v>1742020</v>
      </c>
      <c r="F25" s="120">
        <f>'прил 6 ведом'!I99</f>
        <v>1742020</v>
      </c>
    </row>
    <row r="26" spans="1:6" ht="17.25" customHeight="1">
      <c r="A26" s="28">
        <v>17</v>
      </c>
      <c r="B26" s="45" t="s">
        <v>209</v>
      </c>
      <c r="C26" s="32" t="s">
        <v>210</v>
      </c>
      <c r="D26" s="121">
        <f>D27</f>
        <v>46631</v>
      </c>
      <c r="E26" s="121">
        <f>E27</f>
        <v>46631</v>
      </c>
      <c r="F26" s="121">
        <f>F27</f>
        <v>46631</v>
      </c>
    </row>
    <row r="27" spans="1:6" ht="17.25" customHeight="1">
      <c r="A27" s="28">
        <v>18</v>
      </c>
      <c r="B27" s="45" t="s">
        <v>211</v>
      </c>
      <c r="C27" s="32" t="s">
        <v>212</v>
      </c>
      <c r="D27" s="116">
        <f>'прил 6 ведом'!G111</f>
        <v>46631</v>
      </c>
      <c r="E27" s="116">
        <f>'прил 6 ведом'!H111</f>
        <v>46631</v>
      </c>
      <c r="F27" s="116">
        <f>'прил 6 ведом'!I113</f>
        <v>46631</v>
      </c>
    </row>
    <row r="28" spans="1:6" ht="17.25" customHeight="1">
      <c r="A28" s="28">
        <v>19</v>
      </c>
      <c r="B28" s="45" t="s">
        <v>335</v>
      </c>
      <c r="C28" s="32" t="s">
        <v>336</v>
      </c>
      <c r="D28" s="121">
        <f>D29</f>
        <v>48528</v>
      </c>
      <c r="E28" s="121">
        <f>E29</f>
        <v>48528</v>
      </c>
      <c r="F28" s="121">
        <f>F29</f>
        <v>48528</v>
      </c>
    </row>
    <row r="29" spans="1:6" ht="15" customHeight="1">
      <c r="A29" s="28">
        <v>20</v>
      </c>
      <c r="B29" s="122" t="s">
        <v>337</v>
      </c>
      <c r="C29" s="32" t="s">
        <v>338</v>
      </c>
      <c r="D29" s="116">
        <f>'прил 6 ведом'!G120</f>
        <v>48528</v>
      </c>
      <c r="E29" s="116">
        <f>'прил 6 ведом'!H120</f>
        <v>48528</v>
      </c>
      <c r="F29" s="116">
        <f>'прил 6 ведом'!I120</f>
        <v>48528</v>
      </c>
    </row>
    <row r="30" spans="1:6" ht="17.25" customHeight="1">
      <c r="A30" s="28">
        <v>21</v>
      </c>
      <c r="B30" s="45" t="s">
        <v>93</v>
      </c>
      <c r="C30" s="32" t="s">
        <v>315</v>
      </c>
      <c r="D30" s="121">
        <f>D31</f>
        <v>46794</v>
      </c>
      <c r="E30" s="121">
        <f>E31</f>
        <v>0</v>
      </c>
      <c r="F30" s="121">
        <f>F31</f>
        <v>0</v>
      </c>
    </row>
    <row r="31" spans="1:6" ht="17.25" customHeight="1">
      <c r="A31" s="28">
        <v>22</v>
      </c>
      <c r="B31" s="45" t="s">
        <v>94</v>
      </c>
      <c r="C31" s="32" t="s">
        <v>316</v>
      </c>
      <c r="D31" s="116">
        <v>46794</v>
      </c>
      <c r="E31" s="116">
        <v>0</v>
      </c>
      <c r="F31" s="116">
        <v>0</v>
      </c>
    </row>
    <row r="32" spans="1:6" ht="25.5" customHeight="1">
      <c r="A32" s="28">
        <v>23</v>
      </c>
      <c r="B32" s="122" t="s">
        <v>339</v>
      </c>
      <c r="C32" s="32" t="s">
        <v>307</v>
      </c>
      <c r="D32" s="121">
        <f>D33</f>
        <v>26404</v>
      </c>
      <c r="E32" s="121">
        <f>E33</f>
        <v>26404</v>
      </c>
      <c r="F32" s="121">
        <f>F33</f>
        <v>26404</v>
      </c>
    </row>
    <row r="33" spans="1:6" ht="17.25" customHeight="1">
      <c r="A33" s="28">
        <v>24</v>
      </c>
      <c r="B33" s="123" t="s">
        <v>306</v>
      </c>
      <c r="C33" s="32" t="s">
        <v>305</v>
      </c>
      <c r="D33" s="120">
        <f>'прил 6 ведом'!G129</f>
        <v>26404</v>
      </c>
      <c r="E33" s="120">
        <f>'прил 6 ведом'!H129</f>
        <v>26404</v>
      </c>
      <c r="F33" s="120">
        <f>'прил 6 ведом'!I129</f>
        <v>26404</v>
      </c>
    </row>
    <row r="34" spans="1:6" ht="17.25" customHeight="1">
      <c r="A34" s="28">
        <v>25</v>
      </c>
      <c r="B34" s="27" t="s">
        <v>30</v>
      </c>
      <c r="C34" s="32"/>
      <c r="D34" s="121">
        <v>0</v>
      </c>
      <c r="E34" s="121">
        <f>'прил 6 ведом'!H132</f>
        <v>209838</v>
      </c>
      <c r="F34" s="121">
        <f>'прил 6 ведом'!I132</f>
        <v>416926</v>
      </c>
    </row>
    <row r="35" spans="1:6" ht="17.25" customHeight="1">
      <c r="A35" s="178" t="s">
        <v>55</v>
      </c>
      <c r="B35" s="178"/>
      <c r="C35" s="50"/>
      <c r="D35" s="121">
        <f>D10+D15+D17+D20+D22+D24+D26+D28+D30+D32+D34</f>
        <v>11268888</v>
      </c>
      <c r="E35" s="121">
        <f>E10+E15+E17+E20+E22+E24+E26+E28+E30+E32+E34</f>
        <v>8604383</v>
      </c>
      <c r="F35" s="121">
        <f>F10+F15+F17+F20+F22+F24+F26+F28+F30+F32+F34</f>
        <v>8756459</v>
      </c>
    </row>
    <row r="53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3"/>
  <sheetViews>
    <sheetView zoomScalePageLayoutView="0" workbookViewId="0" topLeftCell="A121">
      <selection activeCell="G133" sqref="G133:I133"/>
    </sheetView>
  </sheetViews>
  <sheetFormatPr defaultColWidth="9.00390625" defaultRowHeight="12.75"/>
  <cols>
    <col min="1" max="1" width="4.125" style="5" customWidth="1"/>
    <col min="2" max="2" width="35.875" style="5" customWidth="1"/>
    <col min="3" max="3" width="4.75390625" style="5" customWidth="1"/>
    <col min="4" max="4" width="5.875" style="5" customWidth="1"/>
    <col min="5" max="5" width="11.75390625" style="5" customWidth="1"/>
    <col min="6" max="6" width="4.625" style="5" customWidth="1"/>
    <col min="7" max="7" width="13.00390625" style="165" customWidth="1"/>
    <col min="8" max="8" width="15.50390625" style="165" customWidth="1"/>
    <col min="9" max="9" width="12.875" style="165" customWidth="1"/>
  </cols>
  <sheetData>
    <row r="1" spans="1:9" ht="12.75">
      <c r="A1" s="192" t="s">
        <v>229</v>
      </c>
      <c r="B1" s="192"/>
      <c r="C1" s="192"/>
      <c r="D1" s="192"/>
      <c r="E1" s="192"/>
      <c r="F1" s="192"/>
      <c r="G1" s="192"/>
      <c r="H1" s="192"/>
      <c r="I1" s="192"/>
    </row>
    <row r="2" spans="1:9" ht="13.5">
      <c r="A2" s="180" t="s">
        <v>97</v>
      </c>
      <c r="B2" s="180"/>
      <c r="C2" s="180"/>
      <c r="D2" s="180"/>
      <c r="E2" s="180"/>
      <c r="F2" s="180"/>
      <c r="G2" s="180"/>
      <c r="H2" s="180"/>
      <c r="I2" s="180"/>
    </row>
    <row r="3" spans="1:9" ht="13.5">
      <c r="A3" s="180" t="s">
        <v>460</v>
      </c>
      <c r="B3" s="180"/>
      <c r="C3" s="180"/>
      <c r="D3" s="180"/>
      <c r="E3" s="180"/>
      <c r="F3" s="180"/>
      <c r="G3" s="180"/>
      <c r="H3" s="180"/>
      <c r="I3" s="180"/>
    </row>
    <row r="4" ht="13.5">
      <c r="A4" s="8"/>
    </row>
    <row r="5" spans="1:9" ht="33" customHeight="1">
      <c r="A5" s="214" t="s">
        <v>461</v>
      </c>
      <c r="B5" s="214"/>
      <c r="C5" s="214"/>
      <c r="D5" s="214"/>
      <c r="E5" s="214"/>
      <c r="F5" s="214"/>
      <c r="G5" s="214"/>
      <c r="H5" s="214"/>
      <c r="I5" s="214"/>
    </row>
    <row r="6" spans="1:9" ht="11.25" customHeight="1">
      <c r="A6" s="214"/>
      <c r="B6" s="214"/>
      <c r="C6" s="214"/>
      <c r="D6" s="214"/>
      <c r="E6" s="214"/>
      <c r="F6" s="214"/>
      <c r="G6" s="214"/>
      <c r="H6" s="214"/>
      <c r="I6" s="214"/>
    </row>
    <row r="7" spans="1:9" ht="15.75" customHeight="1">
      <c r="A7" s="219" t="s">
        <v>57</v>
      </c>
      <c r="B7" s="219"/>
      <c r="C7" s="219"/>
      <c r="D7" s="219"/>
      <c r="E7" s="219"/>
      <c r="F7" s="219"/>
      <c r="G7" s="219"/>
      <c r="H7" s="219"/>
      <c r="I7" s="219"/>
    </row>
    <row r="8" spans="1:9" ht="12.75" customHeight="1">
      <c r="A8" s="178" t="s">
        <v>232</v>
      </c>
      <c r="B8" s="179" t="s">
        <v>17</v>
      </c>
      <c r="C8" s="178" t="s">
        <v>15</v>
      </c>
      <c r="D8" s="208" t="s">
        <v>273</v>
      </c>
      <c r="E8" s="178" t="s">
        <v>18</v>
      </c>
      <c r="F8" s="178" t="s">
        <v>19</v>
      </c>
      <c r="G8" s="216" t="s">
        <v>334</v>
      </c>
      <c r="H8" s="216" t="s">
        <v>415</v>
      </c>
      <c r="I8" s="216" t="s">
        <v>462</v>
      </c>
    </row>
    <row r="9" spans="1:9" ht="12.75" customHeight="1">
      <c r="A9" s="178"/>
      <c r="B9" s="179"/>
      <c r="C9" s="178"/>
      <c r="D9" s="208"/>
      <c r="E9" s="178"/>
      <c r="F9" s="178"/>
      <c r="G9" s="217"/>
      <c r="H9" s="217"/>
      <c r="I9" s="217"/>
    </row>
    <row r="10" spans="1:9" ht="33" customHeight="1">
      <c r="A10" s="178"/>
      <c r="B10" s="179"/>
      <c r="C10" s="178"/>
      <c r="D10" s="208"/>
      <c r="E10" s="178"/>
      <c r="F10" s="178"/>
      <c r="G10" s="218"/>
      <c r="H10" s="218"/>
      <c r="I10" s="218"/>
    </row>
    <row r="11" spans="1:9" ht="13.5">
      <c r="A11" s="28"/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126">
        <v>6</v>
      </c>
      <c r="H11" s="126">
        <v>7</v>
      </c>
      <c r="I11" s="126">
        <v>8</v>
      </c>
    </row>
    <row r="12" spans="1:9" ht="15.75" customHeight="1">
      <c r="A12" s="28">
        <v>1</v>
      </c>
      <c r="B12" s="30" t="s">
        <v>34</v>
      </c>
      <c r="C12" s="28">
        <v>805</v>
      </c>
      <c r="D12" s="28"/>
      <c r="E12" s="28"/>
      <c r="F12" s="28"/>
      <c r="G12" s="125">
        <f>G13+G48+G57+G73+G83+G99+G110+G120+G124+G129+G132</f>
        <v>11268888</v>
      </c>
      <c r="H12" s="125">
        <f>H13+H48+H57+H73+H83+H99+H110+H120+H124+H129+H132</f>
        <v>8604383</v>
      </c>
      <c r="I12" s="125">
        <f>I13+I48+I57+I73+I83+I99+I110+I120+I124+I129+I132</f>
        <v>8756459</v>
      </c>
    </row>
    <row r="13" spans="1:10" ht="15.75" customHeight="1">
      <c r="A13" s="28">
        <v>2</v>
      </c>
      <c r="B13" s="31" t="s">
        <v>274</v>
      </c>
      <c r="C13" s="28">
        <v>805</v>
      </c>
      <c r="D13" s="32" t="s">
        <v>8</v>
      </c>
      <c r="E13" s="28"/>
      <c r="F13" s="28"/>
      <c r="G13" s="124">
        <f>G14+G20+G30+G36</f>
        <v>5385305</v>
      </c>
      <c r="H13" s="124">
        <f>H14+H20+H30+H36</f>
        <v>5336318</v>
      </c>
      <c r="I13" s="124">
        <f>I14+I20+I30+I36</f>
        <v>5349968</v>
      </c>
      <c r="J13" s="19"/>
    </row>
    <row r="14" spans="1:9" ht="40.5" customHeight="1">
      <c r="A14" s="28">
        <v>3</v>
      </c>
      <c r="B14" s="31" t="s">
        <v>16</v>
      </c>
      <c r="C14" s="28">
        <v>805</v>
      </c>
      <c r="D14" s="32" t="s">
        <v>9</v>
      </c>
      <c r="E14" s="28"/>
      <c r="F14" s="28"/>
      <c r="G14" s="124">
        <f aca="true" t="shared" si="0" ref="G14:I15">G15</f>
        <v>940190</v>
      </c>
      <c r="H14" s="124">
        <f t="shared" si="0"/>
        <v>940190</v>
      </c>
      <c r="I14" s="124">
        <f t="shared" si="0"/>
        <v>940190</v>
      </c>
    </row>
    <row r="15" spans="1:9" ht="54" customHeight="1">
      <c r="A15" s="28">
        <v>4</v>
      </c>
      <c r="B15" s="31" t="s">
        <v>61</v>
      </c>
      <c r="C15" s="28">
        <v>805</v>
      </c>
      <c r="D15" s="32" t="s">
        <v>9</v>
      </c>
      <c r="E15" s="66">
        <v>9100000000</v>
      </c>
      <c r="F15" s="28"/>
      <c r="G15" s="124">
        <f t="shared" si="0"/>
        <v>940190</v>
      </c>
      <c r="H15" s="124">
        <f t="shared" si="0"/>
        <v>940190</v>
      </c>
      <c r="I15" s="124">
        <f t="shared" si="0"/>
        <v>940190</v>
      </c>
    </row>
    <row r="16" spans="1:9" ht="17.25" customHeight="1">
      <c r="A16" s="28">
        <v>5</v>
      </c>
      <c r="B16" s="27" t="s">
        <v>62</v>
      </c>
      <c r="C16" s="28">
        <v>805</v>
      </c>
      <c r="D16" s="32" t="s">
        <v>9</v>
      </c>
      <c r="E16" s="66">
        <v>9110000000</v>
      </c>
      <c r="F16" s="28"/>
      <c r="G16" s="124">
        <f>G19</f>
        <v>940190</v>
      </c>
      <c r="H16" s="124">
        <f>H19</f>
        <v>940190</v>
      </c>
      <c r="I16" s="124">
        <f>I19</f>
        <v>940190</v>
      </c>
    </row>
    <row r="17" spans="1:9" ht="80.25" customHeight="1">
      <c r="A17" s="28">
        <v>6</v>
      </c>
      <c r="B17" s="31" t="s">
        <v>63</v>
      </c>
      <c r="C17" s="28">
        <v>805</v>
      </c>
      <c r="D17" s="32" t="s">
        <v>9</v>
      </c>
      <c r="E17" s="66">
        <v>9110080210</v>
      </c>
      <c r="F17" s="28"/>
      <c r="G17" s="124">
        <f aca="true" t="shared" si="1" ref="G17:I18">G18</f>
        <v>940190</v>
      </c>
      <c r="H17" s="124">
        <f t="shared" si="1"/>
        <v>940190</v>
      </c>
      <c r="I17" s="124">
        <f t="shared" si="1"/>
        <v>940190</v>
      </c>
    </row>
    <row r="18" spans="1:9" ht="80.25" customHeight="1">
      <c r="A18" s="28">
        <v>7</v>
      </c>
      <c r="B18" s="31" t="s">
        <v>83</v>
      </c>
      <c r="C18" s="28">
        <v>805</v>
      </c>
      <c r="D18" s="32" t="s">
        <v>9</v>
      </c>
      <c r="E18" s="66">
        <v>9110080210</v>
      </c>
      <c r="F18" s="28">
        <v>100</v>
      </c>
      <c r="G18" s="124">
        <f t="shared" si="1"/>
        <v>940190</v>
      </c>
      <c r="H18" s="124">
        <f t="shared" si="1"/>
        <v>940190</v>
      </c>
      <c r="I18" s="124">
        <f t="shared" si="1"/>
        <v>940190</v>
      </c>
    </row>
    <row r="19" spans="1:11" ht="30" customHeight="1">
      <c r="A19" s="28">
        <v>8</v>
      </c>
      <c r="B19" s="34" t="s">
        <v>64</v>
      </c>
      <c r="C19" s="35">
        <v>805</v>
      </c>
      <c r="D19" s="36" t="s">
        <v>9</v>
      </c>
      <c r="E19" s="67">
        <v>9110080210</v>
      </c>
      <c r="F19" s="35">
        <v>120</v>
      </c>
      <c r="G19" s="124">
        <v>940190</v>
      </c>
      <c r="H19" s="124">
        <v>940190</v>
      </c>
      <c r="I19" s="124">
        <f>H19</f>
        <v>940190</v>
      </c>
      <c r="K19" s="24"/>
    </row>
    <row r="20" spans="1:11" ht="52.5" customHeight="1">
      <c r="A20" s="28">
        <v>9</v>
      </c>
      <c r="B20" s="31" t="s">
        <v>278</v>
      </c>
      <c r="C20" s="28">
        <v>805</v>
      </c>
      <c r="D20" s="32" t="s">
        <v>10</v>
      </c>
      <c r="E20" s="66"/>
      <c r="F20" s="28"/>
      <c r="G20" s="124">
        <f>G21</f>
        <v>3824536</v>
      </c>
      <c r="H20" s="124">
        <f>H21</f>
        <v>3775549</v>
      </c>
      <c r="I20" s="124">
        <f>I21</f>
        <v>3789199</v>
      </c>
      <c r="K20" s="21"/>
    </row>
    <row r="21" spans="1:11" ht="24.75" customHeight="1">
      <c r="A21" s="28">
        <v>10</v>
      </c>
      <c r="B21" s="31" t="s">
        <v>65</v>
      </c>
      <c r="C21" s="28">
        <v>805</v>
      </c>
      <c r="D21" s="32" t="s">
        <v>10</v>
      </c>
      <c r="E21" s="66">
        <v>8100000000</v>
      </c>
      <c r="F21" s="28"/>
      <c r="G21" s="124">
        <f aca="true" t="shared" si="2" ref="G21:I22">G22</f>
        <v>3824536</v>
      </c>
      <c r="H21" s="124">
        <f t="shared" si="2"/>
        <v>3775549</v>
      </c>
      <c r="I21" s="124">
        <f t="shared" si="2"/>
        <v>3789199</v>
      </c>
      <c r="K21" s="21"/>
    </row>
    <row r="22" spans="1:11" ht="31.5" customHeight="1">
      <c r="A22" s="28">
        <v>11</v>
      </c>
      <c r="B22" s="31" t="s">
        <v>69</v>
      </c>
      <c r="C22" s="28">
        <v>805</v>
      </c>
      <c r="D22" s="32" t="s">
        <v>10</v>
      </c>
      <c r="E22" s="66">
        <v>8110000000</v>
      </c>
      <c r="F22" s="28"/>
      <c r="G22" s="124">
        <f t="shared" si="2"/>
        <v>3824536</v>
      </c>
      <c r="H22" s="124">
        <f t="shared" si="2"/>
        <v>3775549</v>
      </c>
      <c r="I22" s="124">
        <f t="shared" si="2"/>
        <v>3789199</v>
      </c>
      <c r="K22" s="21"/>
    </row>
    <row r="23" spans="1:11" ht="57" customHeight="1">
      <c r="A23" s="28">
        <v>12</v>
      </c>
      <c r="B23" s="31" t="s">
        <v>66</v>
      </c>
      <c r="C23" s="28">
        <v>805</v>
      </c>
      <c r="D23" s="32" t="s">
        <v>10</v>
      </c>
      <c r="E23" s="66">
        <v>8110080210</v>
      </c>
      <c r="F23" s="28"/>
      <c r="G23" s="124">
        <f>G24+G26+G28</f>
        <v>3824536</v>
      </c>
      <c r="H23" s="124">
        <f>H24+H26+H28</f>
        <v>3775549</v>
      </c>
      <c r="I23" s="124">
        <f>I24+I26+I28</f>
        <v>3789199</v>
      </c>
      <c r="K23" s="21"/>
    </row>
    <row r="24" spans="1:11" ht="79.5" customHeight="1">
      <c r="A24" s="28">
        <v>13</v>
      </c>
      <c r="B24" s="31" t="s">
        <v>83</v>
      </c>
      <c r="C24" s="28">
        <v>805</v>
      </c>
      <c r="D24" s="32" t="s">
        <v>10</v>
      </c>
      <c r="E24" s="66">
        <v>8110080210</v>
      </c>
      <c r="F24" s="28">
        <v>100</v>
      </c>
      <c r="G24" s="124">
        <f>G25</f>
        <v>3322881</v>
      </c>
      <c r="H24" s="124">
        <f>H25</f>
        <v>3322881</v>
      </c>
      <c r="I24" s="124">
        <f>I25</f>
        <v>3322881</v>
      </c>
      <c r="K24" s="21"/>
    </row>
    <row r="25" spans="1:11" ht="27" customHeight="1">
      <c r="A25" s="28">
        <v>14</v>
      </c>
      <c r="B25" s="34" t="s">
        <v>64</v>
      </c>
      <c r="C25" s="35">
        <v>805</v>
      </c>
      <c r="D25" s="36" t="s">
        <v>10</v>
      </c>
      <c r="E25" s="67">
        <v>8110080210</v>
      </c>
      <c r="F25" s="35">
        <v>120</v>
      </c>
      <c r="G25" s="124">
        <v>3322881</v>
      </c>
      <c r="H25" s="124">
        <f>G25</f>
        <v>3322881</v>
      </c>
      <c r="I25" s="124">
        <f>H25</f>
        <v>3322881</v>
      </c>
      <c r="K25" s="24"/>
    </row>
    <row r="26" spans="1:11" ht="28.5" customHeight="1">
      <c r="A26" s="28">
        <v>15</v>
      </c>
      <c r="B26" s="34" t="s">
        <v>81</v>
      </c>
      <c r="C26" s="35">
        <v>805</v>
      </c>
      <c r="D26" s="36" t="s">
        <v>10</v>
      </c>
      <c r="E26" s="67">
        <v>8110080210</v>
      </c>
      <c r="F26" s="35">
        <v>200</v>
      </c>
      <c r="G26" s="124">
        <f>G27</f>
        <v>497075</v>
      </c>
      <c r="H26" s="124">
        <f>H27</f>
        <v>448088</v>
      </c>
      <c r="I26" s="124">
        <f>I27</f>
        <v>461738</v>
      </c>
      <c r="K26" s="24"/>
    </row>
    <row r="27" spans="1:11" ht="40.5" customHeight="1">
      <c r="A27" s="28">
        <v>16</v>
      </c>
      <c r="B27" s="34" t="s">
        <v>84</v>
      </c>
      <c r="C27" s="35">
        <v>805</v>
      </c>
      <c r="D27" s="36" t="s">
        <v>10</v>
      </c>
      <c r="E27" s="67">
        <v>8110080210</v>
      </c>
      <c r="F27" s="35">
        <v>240</v>
      </c>
      <c r="G27" s="124">
        <v>497075</v>
      </c>
      <c r="H27" s="125">
        <v>448088</v>
      </c>
      <c r="I27" s="124">
        <v>461738</v>
      </c>
      <c r="K27" s="24"/>
    </row>
    <row r="28" spans="1:11" ht="18" customHeight="1">
      <c r="A28" s="28">
        <v>17</v>
      </c>
      <c r="B28" s="34" t="s">
        <v>67</v>
      </c>
      <c r="C28" s="35">
        <v>805</v>
      </c>
      <c r="D28" s="36" t="s">
        <v>10</v>
      </c>
      <c r="E28" s="67">
        <v>8110080210</v>
      </c>
      <c r="F28" s="35">
        <v>800</v>
      </c>
      <c r="G28" s="124">
        <f>G29</f>
        <v>4580</v>
      </c>
      <c r="H28" s="124">
        <f>H29</f>
        <v>4580</v>
      </c>
      <c r="I28" s="124">
        <f>I29</f>
        <v>4580</v>
      </c>
      <c r="K28" s="24"/>
    </row>
    <row r="29" spans="1:11" ht="15.75" customHeight="1">
      <c r="A29" s="28">
        <v>18</v>
      </c>
      <c r="B29" s="34" t="s">
        <v>171</v>
      </c>
      <c r="C29" s="35">
        <v>805</v>
      </c>
      <c r="D29" s="36" t="s">
        <v>10</v>
      </c>
      <c r="E29" s="67">
        <v>8110080210</v>
      </c>
      <c r="F29" s="35">
        <v>850</v>
      </c>
      <c r="G29" s="124">
        <v>4580</v>
      </c>
      <c r="H29" s="124">
        <f>G29</f>
        <v>4580</v>
      </c>
      <c r="I29" s="124">
        <v>4580</v>
      </c>
      <c r="K29" s="24"/>
    </row>
    <row r="30" spans="1:10" ht="15" customHeight="1">
      <c r="A30" s="28">
        <v>19</v>
      </c>
      <c r="B30" s="27" t="s">
        <v>279</v>
      </c>
      <c r="C30" s="28">
        <v>805</v>
      </c>
      <c r="D30" s="32" t="s">
        <v>23</v>
      </c>
      <c r="E30" s="66"/>
      <c r="F30" s="109"/>
      <c r="G30" s="124">
        <f aca="true" t="shared" si="3" ref="G30:I31">G31</f>
        <v>1000</v>
      </c>
      <c r="H30" s="124">
        <f t="shared" si="3"/>
        <v>1000</v>
      </c>
      <c r="I30" s="124">
        <f t="shared" si="3"/>
        <v>1000</v>
      </c>
      <c r="J30" s="19"/>
    </row>
    <row r="31" spans="1:9" ht="29.25" customHeight="1">
      <c r="A31" s="28">
        <v>20</v>
      </c>
      <c r="B31" s="31" t="s">
        <v>65</v>
      </c>
      <c r="C31" s="28">
        <v>805</v>
      </c>
      <c r="D31" s="32" t="s">
        <v>23</v>
      </c>
      <c r="E31" s="66">
        <v>8100000000</v>
      </c>
      <c r="F31" s="28"/>
      <c r="G31" s="124">
        <f t="shared" si="3"/>
        <v>1000</v>
      </c>
      <c r="H31" s="124">
        <f t="shared" si="3"/>
        <v>1000</v>
      </c>
      <c r="I31" s="124">
        <f t="shared" si="3"/>
        <v>1000</v>
      </c>
    </row>
    <row r="32" spans="1:9" ht="30" customHeight="1">
      <c r="A32" s="28">
        <v>21</v>
      </c>
      <c r="B32" s="31" t="s">
        <v>69</v>
      </c>
      <c r="C32" s="28">
        <v>805</v>
      </c>
      <c r="D32" s="32" t="s">
        <v>23</v>
      </c>
      <c r="E32" s="66">
        <v>8110000000</v>
      </c>
      <c r="F32" s="28"/>
      <c r="G32" s="124">
        <f>G34</f>
        <v>1000</v>
      </c>
      <c r="H32" s="124">
        <f>H34</f>
        <v>1000</v>
      </c>
      <c r="I32" s="124">
        <f>I34</f>
        <v>1000</v>
      </c>
    </row>
    <row r="33" spans="1:9" ht="54" customHeight="1">
      <c r="A33" s="28">
        <v>22</v>
      </c>
      <c r="B33" s="27" t="s">
        <v>36</v>
      </c>
      <c r="C33" s="28">
        <v>805</v>
      </c>
      <c r="D33" s="32" t="s">
        <v>23</v>
      </c>
      <c r="E33" s="66">
        <v>8110080050</v>
      </c>
      <c r="F33" s="28"/>
      <c r="G33" s="124">
        <f aca="true" t="shared" si="4" ref="G33:I34">G34</f>
        <v>1000</v>
      </c>
      <c r="H33" s="124">
        <f t="shared" si="4"/>
        <v>1000</v>
      </c>
      <c r="I33" s="124">
        <f t="shared" si="4"/>
        <v>1000</v>
      </c>
    </row>
    <row r="34" spans="1:11" ht="15.75" customHeight="1">
      <c r="A34" s="28">
        <v>23</v>
      </c>
      <c r="B34" s="27" t="s">
        <v>67</v>
      </c>
      <c r="C34" s="28">
        <v>805</v>
      </c>
      <c r="D34" s="32" t="s">
        <v>23</v>
      </c>
      <c r="E34" s="66">
        <v>8110080050</v>
      </c>
      <c r="F34" s="32" t="s">
        <v>68</v>
      </c>
      <c r="G34" s="124">
        <f t="shared" si="4"/>
        <v>1000</v>
      </c>
      <c r="H34" s="124">
        <f t="shared" si="4"/>
        <v>1000</v>
      </c>
      <c r="I34" s="124">
        <f t="shared" si="4"/>
        <v>1000</v>
      </c>
      <c r="K34" s="23"/>
    </row>
    <row r="35" spans="1:11" ht="15.75" customHeight="1">
      <c r="A35" s="28">
        <v>24</v>
      </c>
      <c r="B35" s="27" t="s">
        <v>169</v>
      </c>
      <c r="C35" s="28">
        <v>805</v>
      </c>
      <c r="D35" s="32" t="s">
        <v>23</v>
      </c>
      <c r="E35" s="66">
        <v>8110080050</v>
      </c>
      <c r="F35" s="32" t="s">
        <v>168</v>
      </c>
      <c r="G35" s="124">
        <v>1000</v>
      </c>
      <c r="H35" s="124">
        <v>1000</v>
      </c>
      <c r="I35" s="124">
        <f>H35</f>
        <v>1000</v>
      </c>
      <c r="K35" s="24"/>
    </row>
    <row r="36" spans="1:11" ht="15.75" customHeight="1">
      <c r="A36" s="28">
        <v>25</v>
      </c>
      <c r="B36" s="27" t="s">
        <v>285</v>
      </c>
      <c r="C36" s="28">
        <v>805</v>
      </c>
      <c r="D36" s="32" t="s">
        <v>284</v>
      </c>
      <c r="E36" s="66"/>
      <c r="F36" s="32"/>
      <c r="G36" s="124">
        <f>G40+G37</f>
        <v>619579</v>
      </c>
      <c r="H36" s="124">
        <f>H40+H37</f>
        <v>619579</v>
      </c>
      <c r="I36" s="124">
        <f>I40+I37</f>
        <v>619579</v>
      </c>
      <c r="K36" s="24"/>
    </row>
    <row r="37" spans="1:11" ht="90" customHeight="1">
      <c r="A37" s="28">
        <v>26</v>
      </c>
      <c r="B37" s="27" t="s">
        <v>70</v>
      </c>
      <c r="C37" s="28">
        <v>805</v>
      </c>
      <c r="D37" s="32" t="s">
        <v>284</v>
      </c>
      <c r="E37" s="66">
        <v>8110075140</v>
      </c>
      <c r="F37" s="32" t="s">
        <v>82</v>
      </c>
      <c r="G37" s="124">
        <f aca="true" t="shared" si="5" ref="G37:I38">G38</f>
        <v>6472</v>
      </c>
      <c r="H37" s="124">
        <f t="shared" si="5"/>
        <v>6472</v>
      </c>
      <c r="I37" s="124">
        <f t="shared" si="5"/>
        <v>6472</v>
      </c>
      <c r="K37" s="24"/>
    </row>
    <row r="38" spans="1:11" ht="27" customHeight="1">
      <c r="A38" s="28">
        <v>27</v>
      </c>
      <c r="B38" s="27" t="s">
        <v>81</v>
      </c>
      <c r="C38" s="28">
        <v>805</v>
      </c>
      <c r="D38" s="32" t="s">
        <v>284</v>
      </c>
      <c r="E38" s="66">
        <v>8110075140</v>
      </c>
      <c r="F38" s="32" t="s">
        <v>85</v>
      </c>
      <c r="G38" s="124">
        <f t="shared" si="5"/>
        <v>6472</v>
      </c>
      <c r="H38" s="124">
        <f t="shared" si="5"/>
        <v>6472</v>
      </c>
      <c r="I38" s="124">
        <f t="shared" si="5"/>
        <v>6472</v>
      </c>
      <c r="K38" s="24"/>
    </row>
    <row r="39" spans="1:11" ht="39" customHeight="1">
      <c r="A39" s="28">
        <v>28</v>
      </c>
      <c r="B39" s="27" t="s">
        <v>84</v>
      </c>
      <c r="C39" s="28">
        <v>805</v>
      </c>
      <c r="D39" s="32" t="s">
        <v>284</v>
      </c>
      <c r="E39" s="66">
        <v>8110075140</v>
      </c>
      <c r="F39" s="32" t="s">
        <v>340</v>
      </c>
      <c r="G39" s="124">
        <v>6472</v>
      </c>
      <c r="H39" s="124">
        <v>6472</v>
      </c>
      <c r="I39" s="124">
        <v>6472</v>
      </c>
      <c r="K39" s="24"/>
    </row>
    <row r="40" spans="1:11" ht="51.75" customHeight="1">
      <c r="A40" s="28">
        <v>29</v>
      </c>
      <c r="B40" s="31" t="s">
        <v>215</v>
      </c>
      <c r="C40" s="35">
        <v>805</v>
      </c>
      <c r="D40" s="36" t="s">
        <v>284</v>
      </c>
      <c r="E40" s="67">
        <v>100000000</v>
      </c>
      <c r="F40" s="35"/>
      <c r="G40" s="124">
        <f>G41</f>
        <v>613107</v>
      </c>
      <c r="H40" s="124">
        <f>H41</f>
        <v>613107</v>
      </c>
      <c r="I40" s="124">
        <f>I41</f>
        <v>613107</v>
      </c>
      <c r="K40" s="24"/>
    </row>
    <row r="41" spans="1:11" ht="27.75" customHeight="1">
      <c r="A41" s="28">
        <v>30</v>
      </c>
      <c r="B41" s="34" t="s">
        <v>277</v>
      </c>
      <c r="C41" s="35">
        <v>805</v>
      </c>
      <c r="D41" s="36" t="s">
        <v>284</v>
      </c>
      <c r="E41" s="67">
        <v>110000000</v>
      </c>
      <c r="F41" s="35"/>
      <c r="G41" s="124">
        <f>G42+G45</f>
        <v>613107</v>
      </c>
      <c r="H41" s="124">
        <f>H42+H45</f>
        <v>613107</v>
      </c>
      <c r="I41" s="124">
        <f>I42+I45</f>
        <v>613107</v>
      </c>
      <c r="K41" s="24"/>
    </row>
    <row r="42" spans="1:11" ht="95.25" customHeight="1">
      <c r="A42" s="28">
        <v>31</v>
      </c>
      <c r="B42" s="34" t="s">
        <v>202</v>
      </c>
      <c r="C42" s="35">
        <v>805</v>
      </c>
      <c r="D42" s="36" t="s">
        <v>284</v>
      </c>
      <c r="E42" s="67">
        <v>110081010</v>
      </c>
      <c r="F42" s="35"/>
      <c r="G42" s="124">
        <f aca="true" t="shared" si="6" ref="G42:I43">G43</f>
        <v>587292</v>
      </c>
      <c r="H42" s="124">
        <f t="shared" si="6"/>
        <v>587292</v>
      </c>
      <c r="I42" s="124">
        <f t="shared" si="6"/>
        <v>587292</v>
      </c>
      <c r="K42" s="24"/>
    </row>
    <row r="43" spans="1:11" ht="77.25" customHeight="1">
      <c r="A43" s="28">
        <v>32</v>
      </c>
      <c r="B43" s="31" t="s">
        <v>83</v>
      </c>
      <c r="C43" s="35">
        <v>805</v>
      </c>
      <c r="D43" s="36" t="s">
        <v>284</v>
      </c>
      <c r="E43" s="67">
        <v>110081010</v>
      </c>
      <c r="F43" s="35">
        <v>100</v>
      </c>
      <c r="G43" s="124">
        <f t="shared" si="6"/>
        <v>587292</v>
      </c>
      <c r="H43" s="124">
        <f t="shared" si="6"/>
        <v>587292</v>
      </c>
      <c r="I43" s="124">
        <f t="shared" si="6"/>
        <v>587292</v>
      </c>
      <c r="K43" s="24"/>
    </row>
    <row r="44" spans="1:11" ht="27" customHeight="1">
      <c r="A44" s="28">
        <v>33</v>
      </c>
      <c r="B44" s="34" t="s">
        <v>64</v>
      </c>
      <c r="C44" s="35">
        <v>805</v>
      </c>
      <c r="D44" s="36" t="s">
        <v>284</v>
      </c>
      <c r="E44" s="67">
        <v>110081010</v>
      </c>
      <c r="F44" s="35">
        <v>120</v>
      </c>
      <c r="G44" s="124">
        <v>587292</v>
      </c>
      <c r="H44" s="124">
        <f>G44</f>
        <v>587292</v>
      </c>
      <c r="I44" s="124">
        <f>H44</f>
        <v>587292</v>
      </c>
      <c r="K44" s="24"/>
    </row>
    <row r="45" spans="1:11" ht="93" customHeight="1">
      <c r="A45" s="28">
        <v>34</v>
      </c>
      <c r="B45" s="34" t="s">
        <v>203</v>
      </c>
      <c r="C45" s="35">
        <v>805</v>
      </c>
      <c r="D45" s="36" t="s">
        <v>284</v>
      </c>
      <c r="E45" s="67">
        <v>110081060</v>
      </c>
      <c r="F45" s="35"/>
      <c r="G45" s="124">
        <f aca="true" t="shared" si="7" ref="G45:I46">G46</f>
        <v>25815</v>
      </c>
      <c r="H45" s="124">
        <f t="shared" si="7"/>
        <v>25815</v>
      </c>
      <c r="I45" s="124">
        <f t="shared" si="7"/>
        <v>25815</v>
      </c>
      <c r="K45" s="24"/>
    </row>
    <row r="46" spans="1:11" ht="66.75" customHeight="1">
      <c r="A46" s="28">
        <v>35</v>
      </c>
      <c r="B46" s="31" t="s">
        <v>83</v>
      </c>
      <c r="C46" s="35">
        <v>805</v>
      </c>
      <c r="D46" s="36" t="s">
        <v>284</v>
      </c>
      <c r="E46" s="67">
        <v>110081060</v>
      </c>
      <c r="F46" s="35">
        <v>100</v>
      </c>
      <c r="G46" s="124">
        <f t="shared" si="7"/>
        <v>25815</v>
      </c>
      <c r="H46" s="124">
        <f>G46</f>
        <v>25815</v>
      </c>
      <c r="I46" s="124">
        <f>H46</f>
        <v>25815</v>
      </c>
      <c r="K46" s="24"/>
    </row>
    <row r="47" spans="1:11" ht="26.25" customHeight="1">
      <c r="A47" s="28">
        <v>36</v>
      </c>
      <c r="B47" s="34" t="s">
        <v>64</v>
      </c>
      <c r="C47" s="35">
        <v>805</v>
      </c>
      <c r="D47" s="36" t="s">
        <v>284</v>
      </c>
      <c r="E47" s="67">
        <v>110081060</v>
      </c>
      <c r="F47" s="35">
        <v>120</v>
      </c>
      <c r="G47" s="124">
        <v>25815</v>
      </c>
      <c r="H47" s="124">
        <f>G47</f>
        <v>25815</v>
      </c>
      <c r="I47" s="124">
        <f>H47</f>
        <v>25815</v>
      </c>
      <c r="K47" s="24"/>
    </row>
    <row r="48" spans="1:11" ht="15.75" customHeight="1">
      <c r="A48" s="28">
        <v>37</v>
      </c>
      <c r="B48" s="27" t="s">
        <v>286</v>
      </c>
      <c r="C48" s="28">
        <v>805</v>
      </c>
      <c r="D48" s="32" t="s">
        <v>288</v>
      </c>
      <c r="E48" s="66"/>
      <c r="F48" s="32"/>
      <c r="G48" s="124">
        <f>G49</f>
        <v>104467</v>
      </c>
      <c r="H48" s="124">
        <f aca="true" t="shared" si="8" ref="G48:I51">H49</f>
        <v>107475</v>
      </c>
      <c r="I48" s="124">
        <f t="shared" si="8"/>
        <v>0</v>
      </c>
      <c r="K48" s="24"/>
    </row>
    <row r="49" spans="1:11" ht="15.75" customHeight="1">
      <c r="A49" s="28">
        <v>38</v>
      </c>
      <c r="B49" s="27" t="s">
        <v>287</v>
      </c>
      <c r="C49" s="28">
        <v>805</v>
      </c>
      <c r="D49" s="32" t="s">
        <v>289</v>
      </c>
      <c r="E49" s="66"/>
      <c r="F49" s="32"/>
      <c r="G49" s="124">
        <f t="shared" si="8"/>
        <v>104467</v>
      </c>
      <c r="H49" s="124">
        <f t="shared" si="8"/>
        <v>107475</v>
      </c>
      <c r="I49" s="124">
        <f t="shared" si="8"/>
        <v>0</v>
      </c>
      <c r="K49" s="24"/>
    </row>
    <row r="50" spans="1:11" ht="28.5" customHeight="1">
      <c r="A50" s="28">
        <v>39</v>
      </c>
      <c r="B50" s="31" t="s">
        <v>65</v>
      </c>
      <c r="C50" s="28">
        <v>805</v>
      </c>
      <c r="D50" s="32" t="s">
        <v>289</v>
      </c>
      <c r="E50" s="66">
        <v>8100000000</v>
      </c>
      <c r="F50" s="32"/>
      <c r="G50" s="124">
        <f t="shared" si="8"/>
        <v>104467</v>
      </c>
      <c r="H50" s="124">
        <f t="shared" si="8"/>
        <v>107475</v>
      </c>
      <c r="I50" s="124">
        <f t="shared" si="8"/>
        <v>0</v>
      </c>
      <c r="K50" s="24"/>
    </row>
    <row r="51" spans="1:11" ht="31.5" customHeight="1">
      <c r="A51" s="28">
        <v>40</v>
      </c>
      <c r="B51" s="31" t="s">
        <v>69</v>
      </c>
      <c r="C51" s="28">
        <v>805</v>
      </c>
      <c r="D51" s="32" t="s">
        <v>289</v>
      </c>
      <c r="E51" s="66">
        <v>8110000000</v>
      </c>
      <c r="F51" s="32"/>
      <c r="G51" s="124">
        <f>G52+G55</f>
        <v>104467</v>
      </c>
      <c r="H51" s="124">
        <f t="shared" si="8"/>
        <v>107475</v>
      </c>
      <c r="I51" s="124">
        <f t="shared" si="8"/>
        <v>0</v>
      </c>
      <c r="K51" s="24"/>
    </row>
    <row r="52" spans="1:11" ht="78" customHeight="1">
      <c r="A52" s="28">
        <v>41</v>
      </c>
      <c r="B52" s="27" t="s">
        <v>38</v>
      </c>
      <c r="C52" s="28">
        <v>805</v>
      </c>
      <c r="D52" s="32" t="s">
        <v>289</v>
      </c>
      <c r="E52" s="66">
        <v>8110051180</v>
      </c>
      <c r="F52" s="32"/>
      <c r="G52" s="124">
        <f>G53</f>
        <v>104467</v>
      </c>
      <c r="H52" s="124">
        <f>H53+H55</f>
        <v>107475</v>
      </c>
      <c r="I52" s="124">
        <f>I53+I55</f>
        <v>0</v>
      </c>
      <c r="K52" s="24"/>
    </row>
    <row r="53" spans="1:11" ht="80.25" customHeight="1">
      <c r="A53" s="28">
        <v>42</v>
      </c>
      <c r="B53" s="31" t="s">
        <v>83</v>
      </c>
      <c r="C53" s="28">
        <v>805</v>
      </c>
      <c r="D53" s="32" t="s">
        <v>289</v>
      </c>
      <c r="E53" s="66">
        <v>8110051180</v>
      </c>
      <c r="F53" s="32" t="s">
        <v>170</v>
      </c>
      <c r="G53" s="124">
        <f>G54</f>
        <v>104467</v>
      </c>
      <c r="H53" s="124">
        <f>H54</f>
        <v>107475</v>
      </c>
      <c r="I53" s="124">
        <f>I54</f>
        <v>0</v>
      </c>
      <c r="K53" s="24"/>
    </row>
    <row r="54" spans="1:11" ht="28.5" customHeight="1">
      <c r="A54" s="28">
        <v>43</v>
      </c>
      <c r="B54" s="31" t="s">
        <v>64</v>
      </c>
      <c r="C54" s="37">
        <v>805</v>
      </c>
      <c r="D54" s="38" t="s">
        <v>289</v>
      </c>
      <c r="E54" s="68">
        <v>8110051180</v>
      </c>
      <c r="F54" s="38" t="s">
        <v>80</v>
      </c>
      <c r="G54" s="124">
        <v>104467</v>
      </c>
      <c r="H54" s="124">
        <v>107475</v>
      </c>
      <c r="I54" s="124">
        <v>0</v>
      </c>
      <c r="K54" s="24"/>
    </row>
    <row r="55" spans="1:11" ht="28.5" customHeight="1">
      <c r="A55" s="28">
        <v>44</v>
      </c>
      <c r="B55" s="31" t="s">
        <v>81</v>
      </c>
      <c r="C55" s="37">
        <v>805</v>
      </c>
      <c r="D55" s="38" t="s">
        <v>289</v>
      </c>
      <c r="E55" s="68">
        <v>8110051180</v>
      </c>
      <c r="F55" s="38" t="s">
        <v>82</v>
      </c>
      <c r="G55" s="124">
        <f>G56</f>
        <v>0</v>
      </c>
      <c r="H55" s="124">
        <f>H56</f>
        <v>0</v>
      </c>
      <c r="I55" s="124">
        <f>I56</f>
        <v>0</v>
      </c>
      <c r="K55" s="24"/>
    </row>
    <row r="56" spans="1:11" ht="38.25" customHeight="1">
      <c r="A56" s="28">
        <v>45</v>
      </c>
      <c r="B56" s="31" t="s">
        <v>84</v>
      </c>
      <c r="C56" s="37">
        <v>805</v>
      </c>
      <c r="D56" s="38" t="s">
        <v>289</v>
      </c>
      <c r="E56" s="68">
        <v>8110051180</v>
      </c>
      <c r="F56" s="38" t="s">
        <v>85</v>
      </c>
      <c r="G56" s="124">
        <v>0</v>
      </c>
      <c r="H56" s="124">
        <v>0</v>
      </c>
      <c r="I56" s="124">
        <v>0</v>
      </c>
      <c r="K56" s="24"/>
    </row>
    <row r="57" spans="1:11" ht="28.5" customHeight="1">
      <c r="A57" s="28">
        <v>46</v>
      </c>
      <c r="B57" s="27" t="s">
        <v>290</v>
      </c>
      <c r="C57" s="28">
        <v>805</v>
      </c>
      <c r="D57" s="32" t="s">
        <v>2</v>
      </c>
      <c r="E57" s="66"/>
      <c r="F57" s="32"/>
      <c r="G57" s="124">
        <f>G58</f>
        <v>239189</v>
      </c>
      <c r="H57" s="124">
        <f>H58</f>
        <v>164869</v>
      </c>
      <c r="I57" s="124">
        <f>I58</f>
        <v>167032</v>
      </c>
      <c r="K57" s="24"/>
    </row>
    <row r="58" spans="1:11" ht="53.25" customHeight="1">
      <c r="A58" s="28">
        <v>47</v>
      </c>
      <c r="B58" s="27" t="s">
        <v>1</v>
      </c>
      <c r="C58" s="28">
        <v>805</v>
      </c>
      <c r="D58" s="32" t="s">
        <v>2</v>
      </c>
      <c r="E58" s="66"/>
      <c r="F58" s="32"/>
      <c r="G58" s="124">
        <f>G59+G67</f>
        <v>239189</v>
      </c>
      <c r="H58" s="124">
        <f>H59+H67</f>
        <v>164869</v>
      </c>
      <c r="I58" s="124">
        <f>I59+I67</f>
        <v>167032</v>
      </c>
      <c r="K58" s="24"/>
    </row>
    <row r="59" spans="1:11" ht="66.75" customHeight="1">
      <c r="A59" s="28">
        <v>48</v>
      </c>
      <c r="B59" s="27" t="s">
        <v>205</v>
      </c>
      <c r="C59" s="28">
        <v>805</v>
      </c>
      <c r="D59" s="32" t="s">
        <v>411</v>
      </c>
      <c r="E59" s="66">
        <v>100000000</v>
      </c>
      <c r="F59" s="32"/>
      <c r="G59" s="124">
        <f>G60</f>
        <v>110789</v>
      </c>
      <c r="H59" s="124">
        <f>H60</f>
        <v>110789</v>
      </c>
      <c r="I59" s="124">
        <f>I60</f>
        <v>110789</v>
      </c>
      <c r="K59" s="24"/>
    </row>
    <row r="60" spans="1:11" ht="28.5" customHeight="1">
      <c r="A60" s="28">
        <v>49</v>
      </c>
      <c r="B60" s="27" t="s">
        <v>72</v>
      </c>
      <c r="C60" s="35">
        <v>805</v>
      </c>
      <c r="D60" s="36" t="s">
        <v>411</v>
      </c>
      <c r="E60" s="67">
        <v>130000000</v>
      </c>
      <c r="F60" s="36"/>
      <c r="G60" s="124">
        <f>G61+G64</f>
        <v>110789</v>
      </c>
      <c r="H60" s="124">
        <f>H61+H64</f>
        <v>110789</v>
      </c>
      <c r="I60" s="124">
        <f>I61+I64</f>
        <v>110789</v>
      </c>
      <c r="K60" s="24"/>
    </row>
    <row r="61" spans="1:11" ht="122.25" customHeight="1">
      <c r="A61" s="28">
        <v>50</v>
      </c>
      <c r="B61" s="27" t="s">
        <v>199</v>
      </c>
      <c r="C61" s="35">
        <v>805</v>
      </c>
      <c r="D61" s="36" t="s">
        <v>411</v>
      </c>
      <c r="E61" s="67" t="str">
        <f>E62</f>
        <v>01300S4120</v>
      </c>
      <c r="F61" s="36"/>
      <c r="G61" s="124">
        <v>105313</v>
      </c>
      <c r="H61" s="124">
        <v>105313</v>
      </c>
      <c r="I61" s="124">
        <v>105313</v>
      </c>
      <c r="K61" s="24"/>
    </row>
    <row r="62" spans="1:11" ht="28.5" customHeight="1">
      <c r="A62" s="28">
        <v>51</v>
      </c>
      <c r="B62" s="34" t="s">
        <v>81</v>
      </c>
      <c r="C62" s="35">
        <v>805</v>
      </c>
      <c r="D62" s="36" t="s">
        <v>411</v>
      </c>
      <c r="E62" s="67" t="str">
        <f>E63</f>
        <v>01300S4120</v>
      </c>
      <c r="F62" s="36" t="s">
        <v>82</v>
      </c>
      <c r="G62" s="124">
        <v>105313</v>
      </c>
      <c r="H62" s="124">
        <v>105313</v>
      </c>
      <c r="I62" s="124">
        <v>105313</v>
      </c>
      <c r="K62" s="24"/>
    </row>
    <row r="63" spans="1:11" ht="42" customHeight="1">
      <c r="A63" s="28">
        <v>52</v>
      </c>
      <c r="B63" s="34" t="s">
        <v>84</v>
      </c>
      <c r="C63" s="35">
        <v>805</v>
      </c>
      <c r="D63" s="36" t="s">
        <v>411</v>
      </c>
      <c r="E63" s="67" t="str">
        <f>E64</f>
        <v>01300S4120</v>
      </c>
      <c r="F63" s="36" t="s">
        <v>85</v>
      </c>
      <c r="G63" s="124">
        <v>105313</v>
      </c>
      <c r="H63" s="124">
        <v>105313</v>
      </c>
      <c r="I63" s="124">
        <v>105313</v>
      </c>
      <c r="K63" s="24"/>
    </row>
    <row r="64" spans="1:11" ht="121.5" customHeight="1">
      <c r="A64" s="28">
        <v>53</v>
      </c>
      <c r="B64" s="27" t="s">
        <v>413</v>
      </c>
      <c r="C64" s="35">
        <v>805</v>
      </c>
      <c r="D64" s="36" t="s">
        <v>411</v>
      </c>
      <c r="E64" s="67" t="s">
        <v>414</v>
      </c>
      <c r="F64" s="36"/>
      <c r="G64" s="124">
        <v>5476</v>
      </c>
      <c r="H64" s="124">
        <v>5476</v>
      </c>
      <c r="I64" s="124">
        <v>5476</v>
      </c>
      <c r="K64" s="24"/>
    </row>
    <row r="65" spans="1:11" ht="28.5" customHeight="1">
      <c r="A65" s="28">
        <v>54</v>
      </c>
      <c r="B65" s="34" t="s">
        <v>81</v>
      </c>
      <c r="C65" s="35">
        <v>805</v>
      </c>
      <c r="D65" s="36" t="s">
        <v>411</v>
      </c>
      <c r="E65" s="67" t="str">
        <f>E64</f>
        <v>01300S4120</v>
      </c>
      <c r="F65" s="36" t="s">
        <v>82</v>
      </c>
      <c r="G65" s="124">
        <v>5476</v>
      </c>
      <c r="H65" s="124">
        <v>5476</v>
      </c>
      <c r="I65" s="124">
        <v>5476</v>
      </c>
      <c r="K65" s="24"/>
    </row>
    <row r="66" spans="1:11" ht="42" customHeight="1">
      <c r="A66" s="28">
        <v>55</v>
      </c>
      <c r="B66" s="34" t="s">
        <v>84</v>
      </c>
      <c r="C66" s="35">
        <v>805</v>
      </c>
      <c r="D66" s="36" t="s">
        <v>411</v>
      </c>
      <c r="E66" s="67" t="str">
        <f>E65</f>
        <v>01300S4120</v>
      </c>
      <c r="F66" s="36" t="s">
        <v>85</v>
      </c>
      <c r="G66" s="124">
        <v>5476</v>
      </c>
      <c r="H66" s="124">
        <v>5476</v>
      </c>
      <c r="I66" s="124">
        <v>5476</v>
      </c>
      <c r="K66" s="24"/>
    </row>
    <row r="67" spans="1:11" ht="41.25" customHeight="1">
      <c r="A67" s="28">
        <v>56</v>
      </c>
      <c r="B67" s="27" t="s">
        <v>1</v>
      </c>
      <c r="C67" s="28">
        <v>805</v>
      </c>
      <c r="D67" s="32" t="s">
        <v>3</v>
      </c>
      <c r="E67" s="66"/>
      <c r="F67" s="32"/>
      <c r="G67" s="124">
        <f aca="true" t="shared" si="9" ref="G67:I71">G68</f>
        <v>128400</v>
      </c>
      <c r="H67" s="124">
        <f t="shared" si="9"/>
        <v>54080</v>
      </c>
      <c r="I67" s="124">
        <f t="shared" si="9"/>
        <v>56243</v>
      </c>
      <c r="K67" s="24"/>
    </row>
    <row r="68" spans="1:11" ht="60.75" customHeight="1">
      <c r="A68" s="28">
        <v>57</v>
      </c>
      <c r="B68" s="27" t="s">
        <v>205</v>
      </c>
      <c r="C68" s="28">
        <v>805</v>
      </c>
      <c r="D68" s="32" t="s">
        <v>3</v>
      </c>
      <c r="E68" s="66">
        <v>100000000</v>
      </c>
      <c r="F68" s="32"/>
      <c r="G68" s="124">
        <f>G69</f>
        <v>128400</v>
      </c>
      <c r="H68" s="124">
        <f>H69</f>
        <v>54080</v>
      </c>
      <c r="I68" s="124">
        <f>I69</f>
        <v>56243</v>
      </c>
      <c r="K68" s="24"/>
    </row>
    <row r="69" spans="1:11" ht="40.5" customHeight="1">
      <c r="A69" s="28">
        <v>58</v>
      </c>
      <c r="B69" s="27" t="s">
        <v>72</v>
      </c>
      <c r="C69" s="28">
        <v>805</v>
      </c>
      <c r="D69" s="32" t="s">
        <v>3</v>
      </c>
      <c r="E69" s="66">
        <v>130000000</v>
      </c>
      <c r="F69" s="32"/>
      <c r="G69" s="124">
        <f t="shared" si="9"/>
        <v>128400</v>
      </c>
      <c r="H69" s="124">
        <f t="shared" si="9"/>
        <v>54080</v>
      </c>
      <c r="I69" s="124">
        <f t="shared" si="9"/>
        <v>56243</v>
      </c>
      <c r="K69" s="24"/>
    </row>
    <row r="70" spans="1:11" ht="113.25" customHeight="1">
      <c r="A70" s="28">
        <v>59</v>
      </c>
      <c r="B70" s="27" t="s">
        <v>199</v>
      </c>
      <c r="C70" s="28">
        <v>805</v>
      </c>
      <c r="D70" s="32" t="s">
        <v>3</v>
      </c>
      <c r="E70" s="66">
        <v>130082020</v>
      </c>
      <c r="F70" s="32"/>
      <c r="G70" s="124">
        <f t="shared" si="9"/>
        <v>128400</v>
      </c>
      <c r="H70" s="124">
        <f t="shared" si="9"/>
        <v>54080</v>
      </c>
      <c r="I70" s="124">
        <f t="shared" si="9"/>
        <v>56243</v>
      </c>
      <c r="K70" s="24"/>
    </row>
    <row r="71" spans="1:11" ht="25.5" customHeight="1">
      <c r="A71" s="28">
        <v>60</v>
      </c>
      <c r="B71" s="34" t="s">
        <v>81</v>
      </c>
      <c r="C71" s="35">
        <v>805</v>
      </c>
      <c r="D71" s="36" t="s">
        <v>3</v>
      </c>
      <c r="E71" s="67">
        <v>130082020</v>
      </c>
      <c r="F71" s="36" t="s">
        <v>82</v>
      </c>
      <c r="G71" s="124">
        <f t="shared" si="9"/>
        <v>128400</v>
      </c>
      <c r="H71" s="124">
        <f t="shared" si="9"/>
        <v>54080</v>
      </c>
      <c r="I71" s="124">
        <f t="shared" si="9"/>
        <v>56243</v>
      </c>
      <c r="K71" s="24"/>
    </row>
    <row r="72" spans="1:11" ht="42" customHeight="1">
      <c r="A72" s="28">
        <v>61</v>
      </c>
      <c r="B72" s="34" t="s">
        <v>84</v>
      </c>
      <c r="C72" s="35">
        <v>805</v>
      </c>
      <c r="D72" s="36" t="s">
        <v>3</v>
      </c>
      <c r="E72" s="67">
        <v>130082020</v>
      </c>
      <c r="F72" s="36" t="s">
        <v>85</v>
      </c>
      <c r="G72" s="124">
        <v>128400</v>
      </c>
      <c r="H72" s="124">
        <v>54080</v>
      </c>
      <c r="I72" s="124">
        <v>56243</v>
      </c>
      <c r="K72" s="24"/>
    </row>
    <row r="73" spans="1:11" ht="17.25" customHeight="1">
      <c r="A73" s="28">
        <v>62</v>
      </c>
      <c r="B73" s="34" t="s">
        <v>89</v>
      </c>
      <c r="C73" s="35">
        <v>805</v>
      </c>
      <c r="D73" s="36" t="s">
        <v>91</v>
      </c>
      <c r="E73" s="67"/>
      <c r="F73" s="36"/>
      <c r="G73" s="124">
        <f aca="true" t="shared" si="10" ref="G73:I75">G74</f>
        <v>2514060</v>
      </c>
      <c r="H73" s="124">
        <f t="shared" si="10"/>
        <v>158400</v>
      </c>
      <c r="I73" s="124">
        <f t="shared" si="10"/>
        <v>164500</v>
      </c>
      <c r="K73" s="24"/>
    </row>
    <row r="74" spans="1:11" ht="18.75" customHeight="1">
      <c r="A74" s="28">
        <v>63</v>
      </c>
      <c r="B74" s="34" t="s">
        <v>73</v>
      </c>
      <c r="C74" s="35">
        <v>805</v>
      </c>
      <c r="D74" s="36" t="s">
        <v>92</v>
      </c>
      <c r="E74" s="67"/>
      <c r="F74" s="36"/>
      <c r="G74" s="124">
        <f t="shared" si="10"/>
        <v>2514060</v>
      </c>
      <c r="H74" s="124">
        <f t="shared" si="10"/>
        <v>158400</v>
      </c>
      <c r="I74" s="124">
        <f t="shared" si="10"/>
        <v>164500</v>
      </c>
      <c r="K74" s="24"/>
    </row>
    <row r="75" spans="1:11" ht="56.25" customHeight="1">
      <c r="A75" s="28">
        <v>64</v>
      </c>
      <c r="B75" s="34" t="s">
        <v>205</v>
      </c>
      <c r="C75" s="35">
        <v>805</v>
      </c>
      <c r="D75" s="36" t="s">
        <v>92</v>
      </c>
      <c r="E75" s="67">
        <v>100000000</v>
      </c>
      <c r="F75" s="36"/>
      <c r="G75" s="124">
        <f t="shared" si="10"/>
        <v>2514060</v>
      </c>
      <c r="H75" s="124">
        <f t="shared" si="10"/>
        <v>158400</v>
      </c>
      <c r="I75" s="124">
        <f t="shared" si="10"/>
        <v>164500</v>
      </c>
      <c r="K75" s="24"/>
    </row>
    <row r="76" spans="1:11" ht="40.5" customHeight="1">
      <c r="A76" s="28">
        <v>65</v>
      </c>
      <c r="B76" s="34" t="s">
        <v>251</v>
      </c>
      <c r="C76" s="35">
        <v>805</v>
      </c>
      <c r="D76" s="36" t="s">
        <v>92</v>
      </c>
      <c r="E76" s="67">
        <v>120000000</v>
      </c>
      <c r="F76" s="36"/>
      <c r="G76" s="124">
        <f>G77+G80</f>
        <v>2514060</v>
      </c>
      <c r="H76" s="124">
        <f>H77+H80</f>
        <v>158400</v>
      </c>
      <c r="I76" s="124">
        <f>I77+I80</f>
        <v>164500</v>
      </c>
      <c r="K76" s="24"/>
    </row>
    <row r="77" spans="1:11" ht="129.75" customHeight="1">
      <c r="A77" s="28">
        <v>66</v>
      </c>
      <c r="B77" s="34" t="s">
        <v>252</v>
      </c>
      <c r="C77" s="35">
        <v>805</v>
      </c>
      <c r="D77" s="36" t="s">
        <v>92</v>
      </c>
      <c r="E77" s="67">
        <v>120081090</v>
      </c>
      <c r="F77" s="36"/>
      <c r="G77" s="124">
        <f aca="true" t="shared" si="11" ref="G77:I81">G78</f>
        <v>153100</v>
      </c>
      <c r="H77" s="124">
        <f t="shared" si="11"/>
        <v>158400</v>
      </c>
      <c r="I77" s="124">
        <f t="shared" si="11"/>
        <v>164500</v>
      </c>
      <c r="K77" s="24"/>
    </row>
    <row r="78" spans="1:11" ht="30.75" customHeight="1">
      <c r="A78" s="28">
        <v>67</v>
      </c>
      <c r="B78" s="34" t="s">
        <v>81</v>
      </c>
      <c r="C78" s="35">
        <v>805</v>
      </c>
      <c r="D78" s="36" t="s">
        <v>92</v>
      </c>
      <c r="E78" s="67">
        <v>120081090</v>
      </c>
      <c r="F78" s="36" t="s">
        <v>82</v>
      </c>
      <c r="G78" s="124">
        <f t="shared" si="11"/>
        <v>153100</v>
      </c>
      <c r="H78" s="124">
        <f t="shared" si="11"/>
        <v>158400</v>
      </c>
      <c r="I78" s="124">
        <f t="shared" si="11"/>
        <v>164500</v>
      </c>
      <c r="K78" s="24"/>
    </row>
    <row r="79" spans="1:11" ht="39" customHeight="1">
      <c r="A79" s="28">
        <v>68</v>
      </c>
      <c r="B79" s="34" t="s">
        <v>84</v>
      </c>
      <c r="C79" s="35">
        <v>805</v>
      </c>
      <c r="D79" s="36" t="s">
        <v>92</v>
      </c>
      <c r="E79" s="67">
        <v>120081090</v>
      </c>
      <c r="F79" s="36" t="s">
        <v>85</v>
      </c>
      <c r="G79" s="124">
        <v>153100</v>
      </c>
      <c r="H79" s="124">
        <v>158400</v>
      </c>
      <c r="I79" s="124">
        <v>164500</v>
      </c>
      <c r="K79" s="24"/>
    </row>
    <row r="80" spans="1:11" ht="129.75" customHeight="1">
      <c r="A80" s="28">
        <v>69</v>
      </c>
      <c r="B80" s="129" t="s">
        <v>138</v>
      </c>
      <c r="C80" s="35">
        <v>805</v>
      </c>
      <c r="D80" s="36" t="s">
        <v>92</v>
      </c>
      <c r="E80" s="67">
        <v>120082120</v>
      </c>
      <c r="F80" s="36"/>
      <c r="G80" s="124">
        <f t="shared" si="11"/>
        <v>2360960</v>
      </c>
      <c r="H80" s="124">
        <f t="shared" si="11"/>
        <v>0</v>
      </c>
      <c r="I80" s="124">
        <f t="shared" si="11"/>
        <v>0</v>
      </c>
      <c r="K80" s="24"/>
    </row>
    <row r="81" spans="1:11" ht="30.75" customHeight="1">
      <c r="A81" s="28">
        <v>70</v>
      </c>
      <c r="B81" s="34" t="s">
        <v>81</v>
      </c>
      <c r="C81" s="35">
        <v>805</v>
      </c>
      <c r="D81" s="36" t="s">
        <v>92</v>
      </c>
      <c r="E81" s="67">
        <f>E80</f>
        <v>120082120</v>
      </c>
      <c r="F81" s="36" t="s">
        <v>82</v>
      </c>
      <c r="G81" s="124">
        <f t="shared" si="11"/>
        <v>2360960</v>
      </c>
      <c r="H81" s="124">
        <f t="shared" si="11"/>
        <v>0</v>
      </c>
      <c r="I81" s="124">
        <f t="shared" si="11"/>
        <v>0</v>
      </c>
      <c r="K81" s="24"/>
    </row>
    <row r="82" spans="1:11" ht="39" customHeight="1">
      <c r="A82" s="28">
        <v>71</v>
      </c>
      <c r="B82" s="34" t="s">
        <v>84</v>
      </c>
      <c r="C82" s="35">
        <v>805</v>
      </c>
      <c r="D82" s="36" t="s">
        <v>92</v>
      </c>
      <c r="E82" s="67">
        <f>E81</f>
        <v>120082120</v>
      </c>
      <c r="F82" s="36" t="s">
        <v>85</v>
      </c>
      <c r="G82" s="124">
        <v>2360960</v>
      </c>
      <c r="H82" s="124">
        <v>0</v>
      </c>
      <c r="I82" s="124">
        <v>0</v>
      </c>
      <c r="K82" s="24"/>
    </row>
    <row r="83" spans="1:10" ht="17.25" customHeight="1">
      <c r="A83" s="28">
        <v>72</v>
      </c>
      <c r="B83" s="27" t="s">
        <v>4</v>
      </c>
      <c r="C83" s="28">
        <v>805</v>
      </c>
      <c r="D83" s="32" t="s">
        <v>11</v>
      </c>
      <c r="E83" s="66"/>
      <c r="F83" s="28"/>
      <c r="G83" s="124">
        <f aca="true" t="shared" si="12" ref="G83:I84">G84</f>
        <v>1115490</v>
      </c>
      <c r="H83" s="124">
        <f t="shared" si="12"/>
        <v>763900</v>
      </c>
      <c r="I83" s="124">
        <f t="shared" si="12"/>
        <v>794450</v>
      </c>
      <c r="J83" s="19"/>
    </row>
    <row r="84" spans="1:9" ht="17.25" customHeight="1">
      <c r="A84" s="28">
        <v>73</v>
      </c>
      <c r="B84" s="27" t="s">
        <v>5</v>
      </c>
      <c r="C84" s="28">
        <v>805</v>
      </c>
      <c r="D84" s="32" t="s">
        <v>12</v>
      </c>
      <c r="E84" s="66"/>
      <c r="F84" s="28"/>
      <c r="G84" s="124">
        <f t="shared" si="12"/>
        <v>1115490</v>
      </c>
      <c r="H84" s="124">
        <f t="shared" si="12"/>
        <v>763900</v>
      </c>
      <c r="I84" s="124">
        <f t="shared" si="12"/>
        <v>794450</v>
      </c>
    </row>
    <row r="85" spans="1:9" ht="54.75" customHeight="1">
      <c r="A85" s="28">
        <v>74</v>
      </c>
      <c r="B85" s="27" t="s">
        <v>205</v>
      </c>
      <c r="C85" s="28">
        <v>805</v>
      </c>
      <c r="D85" s="32" t="s">
        <v>12</v>
      </c>
      <c r="E85" s="66">
        <v>100000000</v>
      </c>
      <c r="F85" s="28"/>
      <c r="G85" s="124">
        <f>G86</f>
        <v>1115490</v>
      </c>
      <c r="H85" s="124">
        <f>H86</f>
        <v>763900</v>
      </c>
      <c r="I85" s="124">
        <f>I86</f>
        <v>794450</v>
      </c>
    </row>
    <row r="86" spans="1:9" ht="30" customHeight="1">
      <c r="A86" s="28">
        <v>75</v>
      </c>
      <c r="B86" s="27" t="s">
        <v>206</v>
      </c>
      <c r="C86" s="28">
        <v>805</v>
      </c>
      <c r="D86" s="32" t="s">
        <v>12</v>
      </c>
      <c r="E86" s="66">
        <v>110000000</v>
      </c>
      <c r="F86" s="28"/>
      <c r="G86" s="124">
        <f>G87+G90+G93+G96</f>
        <v>1115490</v>
      </c>
      <c r="H86" s="124">
        <f>H87+H90+H93+H96</f>
        <v>763900</v>
      </c>
      <c r="I86" s="124">
        <f>I87+I90+I93+I96</f>
        <v>794450</v>
      </c>
    </row>
    <row r="87" spans="1:9" ht="97.5" customHeight="1">
      <c r="A87" s="28">
        <v>76</v>
      </c>
      <c r="B87" s="27" t="s">
        <v>204</v>
      </c>
      <c r="C87" s="28">
        <v>805</v>
      </c>
      <c r="D87" s="32" t="s">
        <v>12</v>
      </c>
      <c r="E87" s="66">
        <v>110081010</v>
      </c>
      <c r="F87" s="28"/>
      <c r="G87" s="124">
        <f aca="true" t="shared" si="13" ref="G87:I88">G88</f>
        <v>563250</v>
      </c>
      <c r="H87" s="124">
        <f t="shared" si="13"/>
        <v>585800</v>
      </c>
      <c r="I87" s="124">
        <f t="shared" si="13"/>
        <v>609250</v>
      </c>
    </row>
    <row r="88" spans="1:9" ht="34.5" customHeight="1">
      <c r="A88" s="28">
        <v>77</v>
      </c>
      <c r="B88" s="34" t="s">
        <v>81</v>
      </c>
      <c r="C88" s="28">
        <v>805</v>
      </c>
      <c r="D88" s="32" t="s">
        <v>12</v>
      </c>
      <c r="E88" s="66">
        <v>110081010</v>
      </c>
      <c r="F88" s="28">
        <v>200</v>
      </c>
      <c r="G88" s="124">
        <f t="shared" si="13"/>
        <v>563250</v>
      </c>
      <c r="H88" s="124">
        <f t="shared" si="13"/>
        <v>585800</v>
      </c>
      <c r="I88" s="124">
        <f t="shared" si="13"/>
        <v>609250</v>
      </c>
    </row>
    <row r="89" spans="1:11" ht="40.5" customHeight="1">
      <c r="A89" s="28">
        <v>78</v>
      </c>
      <c r="B89" s="34" t="s">
        <v>84</v>
      </c>
      <c r="C89" s="28">
        <v>805</v>
      </c>
      <c r="D89" s="32" t="s">
        <v>12</v>
      </c>
      <c r="E89" s="66">
        <v>110081010</v>
      </c>
      <c r="F89" s="28">
        <v>240</v>
      </c>
      <c r="G89" s="124">
        <v>563250</v>
      </c>
      <c r="H89" s="124">
        <v>585800</v>
      </c>
      <c r="I89" s="124">
        <v>609250</v>
      </c>
      <c r="K89" s="23"/>
    </row>
    <row r="90" spans="1:11" ht="102.75" customHeight="1">
      <c r="A90" s="28">
        <v>79</v>
      </c>
      <c r="B90" s="27" t="s">
        <v>207</v>
      </c>
      <c r="C90" s="28">
        <v>805</v>
      </c>
      <c r="D90" s="32" t="s">
        <v>12</v>
      </c>
      <c r="E90" s="66">
        <v>110081040</v>
      </c>
      <c r="F90" s="28"/>
      <c r="G90" s="124">
        <f aca="true" t="shared" si="14" ref="G90:I91">G91</f>
        <v>192240</v>
      </c>
      <c r="H90" s="124">
        <f t="shared" si="14"/>
        <v>32500</v>
      </c>
      <c r="I90" s="124">
        <f t="shared" si="14"/>
        <v>33800</v>
      </c>
      <c r="K90" s="24"/>
    </row>
    <row r="91" spans="1:11" ht="27.75" customHeight="1">
      <c r="A91" s="28">
        <v>80</v>
      </c>
      <c r="B91" s="34" t="s">
        <v>81</v>
      </c>
      <c r="C91" s="28">
        <v>805</v>
      </c>
      <c r="D91" s="32" t="s">
        <v>12</v>
      </c>
      <c r="E91" s="66">
        <v>110081040</v>
      </c>
      <c r="F91" s="28">
        <v>200</v>
      </c>
      <c r="G91" s="124">
        <f t="shared" si="14"/>
        <v>192240</v>
      </c>
      <c r="H91" s="124">
        <f t="shared" si="14"/>
        <v>32500</v>
      </c>
      <c r="I91" s="124">
        <f t="shared" si="14"/>
        <v>33800</v>
      </c>
      <c r="K91" s="24"/>
    </row>
    <row r="92" spans="1:11" ht="42.75" customHeight="1">
      <c r="A92" s="28">
        <v>81</v>
      </c>
      <c r="B92" s="34" t="s">
        <v>84</v>
      </c>
      <c r="C92" s="28">
        <v>805</v>
      </c>
      <c r="D92" s="32" t="s">
        <v>12</v>
      </c>
      <c r="E92" s="66">
        <v>110081040</v>
      </c>
      <c r="F92" s="28">
        <v>240</v>
      </c>
      <c r="G92" s="124">
        <v>192240</v>
      </c>
      <c r="H92" s="124">
        <v>32500</v>
      </c>
      <c r="I92" s="124">
        <v>33800</v>
      </c>
      <c r="K92" s="24"/>
    </row>
    <row r="93" spans="1:11" ht="105.75" customHeight="1">
      <c r="A93" s="28">
        <v>82</v>
      </c>
      <c r="B93" s="27" t="s">
        <v>208</v>
      </c>
      <c r="C93" s="28">
        <v>805</v>
      </c>
      <c r="D93" s="32" t="s">
        <v>12</v>
      </c>
      <c r="E93" s="66">
        <v>110081050</v>
      </c>
      <c r="F93" s="28"/>
      <c r="G93" s="124">
        <f aca="true" t="shared" si="15" ref="G93:I97">G94</f>
        <v>263000</v>
      </c>
      <c r="H93" s="124">
        <f t="shared" si="15"/>
        <v>145600</v>
      </c>
      <c r="I93" s="124">
        <f t="shared" si="15"/>
        <v>151400</v>
      </c>
      <c r="K93" s="24"/>
    </row>
    <row r="94" spans="1:11" ht="27.75" customHeight="1">
      <c r="A94" s="28">
        <v>83</v>
      </c>
      <c r="B94" s="34" t="s">
        <v>81</v>
      </c>
      <c r="C94" s="28">
        <v>805</v>
      </c>
      <c r="D94" s="32" t="s">
        <v>12</v>
      </c>
      <c r="E94" s="66">
        <v>110081050</v>
      </c>
      <c r="F94" s="28">
        <v>200</v>
      </c>
      <c r="G94" s="124">
        <f t="shared" si="15"/>
        <v>263000</v>
      </c>
      <c r="H94" s="124">
        <f t="shared" si="15"/>
        <v>145600</v>
      </c>
      <c r="I94" s="124">
        <f t="shared" si="15"/>
        <v>151400</v>
      </c>
      <c r="K94" s="24"/>
    </row>
    <row r="95" spans="1:11" ht="41.25" customHeight="1">
      <c r="A95" s="28">
        <v>84</v>
      </c>
      <c r="B95" s="34" t="s">
        <v>84</v>
      </c>
      <c r="C95" s="28">
        <v>805</v>
      </c>
      <c r="D95" s="32" t="s">
        <v>12</v>
      </c>
      <c r="E95" s="66">
        <v>110081050</v>
      </c>
      <c r="F95" s="28">
        <v>240</v>
      </c>
      <c r="G95" s="124">
        <v>263000</v>
      </c>
      <c r="H95" s="124">
        <v>145600</v>
      </c>
      <c r="I95" s="124">
        <v>151400</v>
      </c>
      <c r="K95" s="24"/>
    </row>
    <row r="96" spans="1:11" ht="90" customHeight="1">
      <c r="A96" s="28">
        <v>85</v>
      </c>
      <c r="B96" s="27" t="s">
        <v>471</v>
      </c>
      <c r="C96" s="28">
        <v>805</v>
      </c>
      <c r="D96" s="32" t="s">
        <v>12</v>
      </c>
      <c r="E96" s="66" t="str">
        <f>E97</f>
        <v>1100L2990</v>
      </c>
      <c r="F96" s="28"/>
      <c r="G96" s="124">
        <f t="shared" si="15"/>
        <v>97000</v>
      </c>
      <c r="H96" s="124">
        <f t="shared" si="15"/>
        <v>0</v>
      </c>
      <c r="I96" s="124">
        <f t="shared" si="15"/>
        <v>0</v>
      </c>
      <c r="K96" s="24"/>
    </row>
    <row r="97" spans="1:11" ht="27.75" customHeight="1">
      <c r="A97" s="28">
        <v>86</v>
      </c>
      <c r="B97" s="34" t="s">
        <v>81</v>
      </c>
      <c r="C97" s="28">
        <v>805</v>
      </c>
      <c r="D97" s="32" t="s">
        <v>12</v>
      </c>
      <c r="E97" s="66" t="str">
        <f>E98</f>
        <v>1100L2990</v>
      </c>
      <c r="F97" s="28">
        <v>200</v>
      </c>
      <c r="G97" s="124">
        <f t="shared" si="15"/>
        <v>97000</v>
      </c>
      <c r="H97" s="124">
        <f t="shared" si="15"/>
        <v>0</v>
      </c>
      <c r="I97" s="124">
        <f t="shared" si="15"/>
        <v>0</v>
      </c>
      <c r="K97" s="24"/>
    </row>
    <row r="98" spans="1:11" ht="41.25" customHeight="1">
      <c r="A98" s="28">
        <v>87</v>
      </c>
      <c r="B98" s="34" t="s">
        <v>84</v>
      </c>
      <c r="C98" s="28">
        <v>805</v>
      </c>
      <c r="D98" s="32" t="s">
        <v>12</v>
      </c>
      <c r="E98" s="66" t="s">
        <v>463</v>
      </c>
      <c r="F98" s="28">
        <v>240</v>
      </c>
      <c r="G98" s="124">
        <v>97000</v>
      </c>
      <c r="H98" s="124">
        <v>0</v>
      </c>
      <c r="I98" s="124">
        <v>0</v>
      </c>
      <c r="K98" s="24"/>
    </row>
    <row r="99" spans="1:10" ht="14.25" customHeight="1">
      <c r="A99" s="28">
        <v>88</v>
      </c>
      <c r="B99" s="34" t="s">
        <v>25</v>
      </c>
      <c r="C99" s="35">
        <v>805</v>
      </c>
      <c r="D99" s="36" t="s">
        <v>13</v>
      </c>
      <c r="E99" s="67"/>
      <c r="F99" s="35"/>
      <c r="G99" s="124">
        <f aca="true" t="shared" si="16" ref="G99:I100">G100</f>
        <v>1742020</v>
      </c>
      <c r="H99" s="124">
        <f t="shared" si="16"/>
        <v>1742020</v>
      </c>
      <c r="I99" s="124">
        <f t="shared" si="16"/>
        <v>1742020</v>
      </c>
      <c r="J99" s="19"/>
    </row>
    <row r="100" spans="1:9" ht="15.75" customHeight="1">
      <c r="A100" s="28">
        <v>89</v>
      </c>
      <c r="B100" s="34" t="s">
        <v>6</v>
      </c>
      <c r="C100" s="35">
        <v>805</v>
      </c>
      <c r="D100" s="36" t="s">
        <v>14</v>
      </c>
      <c r="E100" s="67"/>
      <c r="F100" s="36"/>
      <c r="G100" s="124">
        <f t="shared" si="16"/>
        <v>1742020</v>
      </c>
      <c r="H100" s="124">
        <f t="shared" si="16"/>
        <v>1742020</v>
      </c>
      <c r="I100" s="124">
        <f t="shared" si="16"/>
        <v>1742020</v>
      </c>
    </row>
    <row r="101" spans="1:9" ht="30" customHeight="1">
      <c r="A101" s="28">
        <v>90</v>
      </c>
      <c r="B101" s="34" t="s">
        <v>136</v>
      </c>
      <c r="C101" s="35">
        <v>805</v>
      </c>
      <c r="D101" s="36" t="s">
        <v>14</v>
      </c>
      <c r="E101" s="67">
        <v>140000000</v>
      </c>
      <c r="F101" s="36"/>
      <c r="G101" s="124">
        <f>G102+G106</f>
        <v>1742020</v>
      </c>
      <c r="H101" s="124">
        <f>H102+H106</f>
        <v>1742020</v>
      </c>
      <c r="I101" s="124">
        <f>I102+I106</f>
        <v>1742020</v>
      </c>
    </row>
    <row r="102" spans="1:9" ht="33" customHeight="1" hidden="1">
      <c r="A102" s="28">
        <v>91</v>
      </c>
      <c r="B102" s="34" t="s">
        <v>342</v>
      </c>
      <c r="C102" s="35">
        <v>805</v>
      </c>
      <c r="D102" s="36" t="s">
        <v>14</v>
      </c>
      <c r="E102" s="67">
        <v>210000000</v>
      </c>
      <c r="F102" s="36"/>
      <c r="G102" s="124">
        <f aca="true" t="shared" si="17" ref="G102:I104">G103</f>
        <v>0</v>
      </c>
      <c r="H102" s="124">
        <f t="shared" si="17"/>
        <v>0</v>
      </c>
      <c r="I102" s="124">
        <f t="shared" si="17"/>
        <v>0</v>
      </c>
    </row>
    <row r="103" spans="1:9" ht="76.5" customHeight="1" hidden="1">
      <c r="A103" s="28">
        <v>92</v>
      </c>
      <c r="B103" s="34" t="s">
        <v>343</v>
      </c>
      <c r="C103" s="35">
        <v>805</v>
      </c>
      <c r="D103" s="36" t="s">
        <v>14</v>
      </c>
      <c r="E103" s="67">
        <v>210082060</v>
      </c>
      <c r="F103" s="36"/>
      <c r="G103" s="124">
        <f t="shared" si="17"/>
        <v>0</v>
      </c>
      <c r="H103" s="124">
        <f t="shared" si="17"/>
        <v>0</v>
      </c>
      <c r="I103" s="124">
        <f t="shared" si="17"/>
        <v>0</v>
      </c>
    </row>
    <row r="104" spans="1:9" ht="39.75" customHeight="1" hidden="1">
      <c r="A104" s="28">
        <v>93</v>
      </c>
      <c r="B104" s="34" t="s">
        <v>344</v>
      </c>
      <c r="C104" s="35">
        <v>805</v>
      </c>
      <c r="D104" s="36" t="s">
        <v>14</v>
      </c>
      <c r="E104" s="67">
        <f>E103</f>
        <v>210082060</v>
      </c>
      <c r="F104" s="36" t="s">
        <v>101</v>
      </c>
      <c r="G104" s="124">
        <f t="shared" si="17"/>
        <v>0</v>
      </c>
      <c r="H104" s="124">
        <f t="shared" si="17"/>
        <v>0</v>
      </c>
      <c r="I104" s="124">
        <f t="shared" si="17"/>
        <v>0</v>
      </c>
    </row>
    <row r="105" spans="1:9" ht="21" customHeight="1" hidden="1">
      <c r="A105" s="28">
        <v>94</v>
      </c>
      <c r="B105" s="34" t="s">
        <v>108</v>
      </c>
      <c r="C105" s="35">
        <v>805</v>
      </c>
      <c r="D105" s="36" t="s">
        <v>14</v>
      </c>
      <c r="E105" s="67">
        <f>E104</f>
        <v>210082060</v>
      </c>
      <c r="F105" s="36" t="s">
        <v>100</v>
      </c>
      <c r="G105" s="124">
        <v>0</v>
      </c>
      <c r="H105" s="124">
        <v>0</v>
      </c>
      <c r="I105" s="124">
        <v>0</v>
      </c>
    </row>
    <row r="106" spans="1:9" ht="28.5" customHeight="1">
      <c r="A106" s="28">
        <v>95</v>
      </c>
      <c r="B106" s="34" t="s">
        <v>213</v>
      </c>
      <c r="C106" s="35">
        <v>805</v>
      </c>
      <c r="D106" s="36" t="s">
        <v>14</v>
      </c>
      <c r="E106" s="67">
        <v>140000000</v>
      </c>
      <c r="F106" s="36"/>
      <c r="G106" s="124">
        <f aca="true" t="shared" si="18" ref="G106:I108">G107</f>
        <v>1742020</v>
      </c>
      <c r="H106" s="124">
        <f t="shared" si="18"/>
        <v>1742020</v>
      </c>
      <c r="I106" s="124">
        <f t="shared" si="18"/>
        <v>1742020</v>
      </c>
    </row>
    <row r="107" spans="1:9" ht="78" customHeight="1">
      <c r="A107" s="28">
        <v>96</v>
      </c>
      <c r="B107" s="34" t="s">
        <v>214</v>
      </c>
      <c r="C107" s="35">
        <v>805</v>
      </c>
      <c r="D107" s="36" t="s">
        <v>14</v>
      </c>
      <c r="E107" s="67">
        <v>140082060</v>
      </c>
      <c r="F107" s="36"/>
      <c r="G107" s="124">
        <f>G108</f>
        <v>1742020</v>
      </c>
      <c r="H107" s="124">
        <f t="shared" si="18"/>
        <v>1742020</v>
      </c>
      <c r="I107" s="124">
        <f t="shared" si="18"/>
        <v>1742020</v>
      </c>
    </row>
    <row r="108" spans="1:9" ht="41.25" customHeight="1">
      <c r="A108" s="28">
        <v>97</v>
      </c>
      <c r="B108" s="34" t="s">
        <v>107</v>
      </c>
      <c r="C108" s="35">
        <v>805</v>
      </c>
      <c r="D108" s="36" t="s">
        <v>14</v>
      </c>
      <c r="E108" s="67">
        <v>140082060</v>
      </c>
      <c r="F108" s="36" t="s">
        <v>101</v>
      </c>
      <c r="G108" s="124">
        <f t="shared" si="18"/>
        <v>1742020</v>
      </c>
      <c r="H108" s="124">
        <f>H109</f>
        <v>1742020</v>
      </c>
      <c r="I108" s="124">
        <f>I109</f>
        <v>1742020</v>
      </c>
    </row>
    <row r="109" spans="1:9" ht="14.25" customHeight="1">
      <c r="A109" s="28">
        <v>98</v>
      </c>
      <c r="B109" s="39" t="s">
        <v>108</v>
      </c>
      <c r="C109" s="35">
        <v>805</v>
      </c>
      <c r="D109" s="36" t="s">
        <v>14</v>
      </c>
      <c r="E109" s="67">
        <v>140082060</v>
      </c>
      <c r="F109" s="36" t="s">
        <v>100</v>
      </c>
      <c r="G109" s="124">
        <v>1742020</v>
      </c>
      <c r="H109" s="124">
        <v>1742020</v>
      </c>
      <c r="I109" s="124">
        <v>1742020</v>
      </c>
    </row>
    <row r="110" spans="1:9" ht="14.25" customHeight="1">
      <c r="A110" s="28">
        <v>99</v>
      </c>
      <c r="B110" s="39" t="s">
        <v>209</v>
      </c>
      <c r="C110" s="35">
        <v>805</v>
      </c>
      <c r="D110" s="36" t="s">
        <v>210</v>
      </c>
      <c r="E110" s="67"/>
      <c r="F110" s="36"/>
      <c r="G110" s="124">
        <f>G111</f>
        <v>46631</v>
      </c>
      <c r="H110" s="124">
        <f>H111</f>
        <v>46631</v>
      </c>
      <c r="I110" s="124">
        <f aca="true" t="shared" si="19" ref="H110:I112">I111</f>
        <v>46631</v>
      </c>
    </row>
    <row r="111" spans="1:9" ht="14.25" customHeight="1">
      <c r="A111" s="28">
        <v>100</v>
      </c>
      <c r="B111" s="39" t="s">
        <v>211</v>
      </c>
      <c r="C111" s="35">
        <v>805</v>
      </c>
      <c r="D111" s="36" t="s">
        <v>212</v>
      </c>
      <c r="E111" s="67"/>
      <c r="F111" s="36"/>
      <c r="G111" s="124">
        <f>G112</f>
        <v>46631</v>
      </c>
      <c r="H111" s="124">
        <f t="shared" si="19"/>
        <v>46631</v>
      </c>
      <c r="I111" s="124">
        <f t="shared" si="19"/>
        <v>46631</v>
      </c>
    </row>
    <row r="112" spans="1:9" ht="54" customHeight="1">
      <c r="A112" s="28">
        <v>101</v>
      </c>
      <c r="B112" s="39" t="s">
        <v>215</v>
      </c>
      <c r="C112" s="35">
        <v>805</v>
      </c>
      <c r="D112" s="36" t="s">
        <v>212</v>
      </c>
      <c r="E112" s="67">
        <v>100000000</v>
      </c>
      <c r="F112" s="36"/>
      <c r="G112" s="124">
        <f>G113</f>
        <v>46631</v>
      </c>
      <c r="H112" s="124">
        <f t="shared" si="19"/>
        <v>46631</v>
      </c>
      <c r="I112" s="124">
        <f t="shared" si="19"/>
        <v>46631</v>
      </c>
    </row>
    <row r="113" spans="1:9" ht="27.75" customHeight="1">
      <c r="A113" s="28">
        <v>102</v>
      </c>
      <c r="B113" s="39" t="s">
        <v>216</v>
      </c>
      <c r="C113" s="35">
        <v>805</v>
      </c>
      <c r="D113" s="36" t="s">
        <v>212</v>
      </c>
      <c r="E113" s="67">
        <v>1400000000</v>
      </c>
      <c r="F113" s="36"/>
      <c r="G113" s="124">
        <f>G114+G118</f>
        <v>46631</v>
      </c>
      <c r="H113" s="124">
        <f>H114+H118</f>
        <v>46631</v>
      </c>
      <c r="I113" s="124">
        <f>I114+I118</f>
        <v>46631</v>
      </c>
    </row>
    <row r="114" spans="1:9" ht="115.5" customHeight="1">
      <c r="A114" s="28">
        <v>103</v>
      </c>
      <c r="B114" s="39" t="s">
        <v>217</v>
      </c>
      <c r="C114" s="35">
        <v>805</v>
      </c>
      <c r="D114" s="36" t="s">
        <v>212</v>
      </c>
      <c r="E114" s="67" t="str">
        <f>E115</f>
        <v>01400S5550</v>
      </c>
      <c r="F114" s="36"/>
      <c r="G114" s="124">
        <f aca="true" t="shared" si="20" ref="G114:I116">G115</f>
        <v>41635</v>
      </c>
      <c r="H114" s="124">
        <f t="shared" si="20"/>
        <v>41635</v>
      </c>
      <c r="I114" s="124">
        <f t="shared" si="20"/>
        <v>41635</v>
      </c>
    </row>
    <row r="115" spans="1:9" ht="28.5" customHeight="1">
      <c r="A115" s="28">
        <v>104</v>
      </c>
      <c r="B115" s="34" t="s">
        <v>81</v>
      </c>
      <c r="C115" s="35">
        <v>805</v>
      </c>
      <c r="D115" s="36" t="s">
        <v>212</v>
      </c>
      <c r="E115" s="67" t="str">
        <f>E116</f>
        <v>01400S5550</v>
      </c>
      <c r="F115" s="36" t="s">
        <v>82</v>
      </c>
      <c r="G115" s="124">
        <f t="shared" si="20"/>
        <v>41635</v>
      </c>
      <c r="H115" s="124">
        <f t="shared" si="20"/>
        <v>41635</v>
      </c>
      <c r="I115" s="124">
        <f t="shared" si="20"/>
        <v>41635</v>
      </c>
    </row>
    <row r="116" spans="1:9" ht="40.5" customHeight="1">
      <c r="A116" s="28">
        <v>105</v>
      </c>
      <c r="B116" s="34" t="s">
        <v>84</v>
      </c>
      <c r="C116" s="35">
        <v>805</v>
      </c>
      <c r="D116" s="36" t="s">
        <v>212</v>
      </c>
      <c r="E116" s="67" t="str">
        <f>E117</f>
        <v>01400S5550</v>
      </c>
      <c r="F116" s="36" t="s">
        <v>85</v>
      </c>
      <c r="G116" s="124">
        <f>G117</f>
        <v>41635</v>
      </c>
      <c r="H116" s="124">
        <f t="shared" si="20"/>
        <v>41635</v>
      </c>
      <c r="I116" s="124">
        <f t="shared" si="20"/>
        <v>41635</v>
      </c>
    </row>
    <row r="117" spans="1:9" ht="115.5" customHeight="1">
      <c r="A117" s="28">
        <v>106</v>
      </c>
      <c r="B117" s="39" t="s">
        <v>218</v>
      </c>
      <c r="C117" s="35">
        <v>805</v>
      </c>
      <c r="D117" s="36" t="s">
        <v>212</v>
      </c>
      <c r="E117" s="67" t="str">
        <f>E118</f>
        <v>01400S5550</v>
      </c>
      <c r="F117" s="36"/>
      <c r="G117" s="124">
        <v>41635</v>
      </c>
      <c r="H117" s="124">
        <v>41635</v>
      </c>
      <c r="I117" s="124">
        <v>41635</v>
      </c>
    </row>
    <row r="118" spans="1:9" ht="29.25" customHeight="1">
      <c r="A118" s="28">
        <v>107</v>
      </c>
      <c r="B118" s="34" t="s">
        <v>81</v>
      </c>
      <c r="C118" s="35">
        <v>805</v>
      </c>
      <c r="D118" s="36" t="s">
        <v>212</v>
      </c>
      <c r="E118" s="67" t="str">
        <f>E119</f>
        <v>01400S5550</v>
      </c>
      <c r="F118" s="36"/>
      <c r="G118" s="124">
        <f>G119</f>
        <v>4996</v>
      </c>
      <c r="H118" s="124">
        <f>H119</f>
        <v>4996</v>
      </c>
      <c r="I118" s="124">
        <f>I119</f>
        <v>4996</v>
      </c>
    </row>
    <row r="119" spans="1:9" ht="39.75" customHeight="1">
      <c r="A119" s="28">
        <v>108</v>
      </c>
      <c r="B119" s="34" t="s">
        <v>84</v>
      </c>
      <c r="C119" s="35">
        <v>805</v>
      </c>
      <c r="D119" s="36" t="s">
        <v>212</v>
      </c>
      <c r="E119" s="67" t="s">
        <v>416</v>
      </c>
      <c r="F119" s="36"/>
      <c r="G119" s="124">
        <v>4996</v>
      </c>
      <c r="H119" s="124">
        <v>4996</v>
      </c>
      <c r="I119" s="124">
        <v>4996</v>
      </c>
    </row>
    <row r="120" spans="1:9" ht="183" customHeight="1">
      <c r="A120" s="28">
        <v>109</v>
      </c>
      <c r="B120" s="167" t="s">
        <v>345</v>
      </c>
      <c r="C120" s="35">
        <v>805</v>
      </c>
      <c r="D120" s="36" t="s">
        <v>338</v>
      </c>
      <c r="E120" s="67">
        <v>140082110</v>
      </c>
      <c r="F120" s="36" t="s">
        <v>341</v>
      </c>
      <c r="G120" s="124">
        <f aca="true" t="shared" si="21" ref="G120:I121">G121</f>
        <v>48528</v>
      </c>
      <c r="H120" s="124">
        <f t="shared" si="21"/>
        <v>48528</v>
      </c>
      <c r="I120" s="124">
        <f t="shared" si="21"/>
        <v>48528</v>
      </c>
    </row>
    <row r="121" spans="1:9" ht="14.25" customHeight="1">
      <c r="A121" s="28">
        <v>110</v>
      </c>
      <c r="B121" s="168" t="s">
        <v>346</v>
      </c>
      <c r="C121" s="35">
        <v>805</v>
      </c>
      <c r="D121" s="36" t="s">
        <v>338</v>
      </c>
      <c r="E121" s="67">
        <v>140082110</v>
      </c>
      <c r="F121" s="36" t="s">
        <v>101</v>
      </c>
      <c r="G121" s="124">
        <f t="shared" si="21"/>
        <v>48528</v>
      </c>
      <c r="H121" s="124">
        <f t="shared" si="21"/>
        <v>48528</v>
      </c>
      <c r="I121" s="124">
        <f t="shared" si="21"/>
        <v>48528</v>
      </c>
    </row>
    <row r="122" spans="1:9" ht="12.75" customHeight="1">
      <c r="A122" s="28">
        <v>111</v>
      </c>
      <c r="B122" s="169" t="s">
        <v>271</v>
      </c>
      <c r="C122" s="35">
        <v>805</v>
      </c>
      <c r="D122" s="36" t="s">
        <v>338</v>
      </c>
      <c r="E122" s="67">
        <v>140082110</v>
      </c>
      <c r="F122" s="36" t="s">
        <v>100</v>
      </c>
      <c r="G122" s="124">
        <v>48528</v>
      </c>
      <c r="H122" s="124">
        <v>48528</v>
      </c>
      <c r="I122" s="124">
        <v>48528</v>
      </c>
    </row>
    <row r="123" spans="1:9" ht="15" customHeight="1">
      <c r="A123" s="28">
        <v>112</v>
      </c>
      <c r="B123" s="39" t="s">
        <v>93</v>
      </c>
      <c r="C123" s="35">
        <v>805</v>
      </c>
      <c r="D123" s="36" t="s">
        <v>315</v>
      </c>
      <c r="E123" s="67"/>
      <c r="F123" s="36"/>
      <c r="G123" s="124">
        <f aca="true" t="shared" si="22" ref="G123:I127">G124</f>
        <v>46794</v>
      </c>
      <c r="H123" s="124">
        <f t="shared" si="22"/>
        <v>0</v>
      </c>
      <c r="I123" s="124">
        <f t="shared" si="22"/>
        <v>0</v>
      </c>
    </row>
    <row r="124" spans="1:9" ht="15" customHeight="1">
      <c r="A124" s="28">
        <v>113</v>
      </c>
      <c r="B124" s="39" t="s">
        <v>94</v>
      </c>
      <c r="C124" s="35">
        <v>805</v>
      </c>
      <c r="D124" s="36" t="s">
        <v>316</v>
      </c>
      <c r="E124" s="67"/>
      <c r="F124" s="36"/>
      <c r="G124" s="124">
        <f t="shared" si="22"/>
        <v>46794</v>
      </c>
      <c r="H124" s="124">
        <f t="shared" si="22"/>
        <v>0</v>
      </c>
      <c r="I124" s="124">
        <f t="shared" si="22"/>
        <v>0</v>
      </c>
    </row>
    <row r="125" spans="1:9" ht="27" customHeight="1">
      <c r="A125" s="28">
        <v>114</v>
      </c>
      <c r="B125" s="34" t="s">
        <v>213</v>
      </c>
      <c r="C125" s="35">
        <v>805</v>
      </c>
      <c r="D125" s="36" t="s">
        <v>316</v>
      </c>
      <c r="E125" s="67">
        <v>220000000</v>
      </c>
      <c r="F125" s="36"/>
      <c r="G125" s="124">
        <f t="shared" si="22"/>
        <v>46794</v>
      </c>
      <c r="H125" s="124">
        <f t="shared" si="22"/>
        <v>0</v>
      </c>
      <c r="I125" s="124">
        <f t="shared" si="22"/>
        <v>0</v>
      </c>
    </row>
    <row r="126" spans="1:9" ht="80.25" customHeight="1">
      <c r="A126" s="28">
        <v>115</v>
      </c>
      <c r="B126" s="34" t="s">
        <v>317</v>
      </c>
      <c r="C126" s="35">
        <v>805</v>
      </c>
      <c r="D126" s="36" t="s">
        <v>316</v>
      </c>
      <c r="E126" s="67">
        <f>E127</f>
        <v>220082060</v>
      </c>
      <c r="F126" s="36"/>
      <c r="G126" s="124">
        <f t="shared" si="22"/>
        <v>46794</v>
      </c>
      <c r="H126" s="124">
        <f t="shared" si="22"/>
        <v>0</v>
      </c>
      <c r="I126" s="124">
        <f t="shared" si="22"/>
        <v>0</v>
      </c>
    </row>
    <row r="127" spans="1:9" ht="30" customHeight="1">
      <c r="A127" s="28">
        <v>116</v>
      </c>
      <c r="B127" s="34" t="s">
        <v>81</v>
      </c>
      <c r="C127" s="35">
        <v>805</v>
      </c>
      <c r="D127" s="36" t="s">
        <v>316</v>
      </c>
      <c r="E127" s="67">
        <f>E128</f>
        <v>220082060</v>
      </c>
      <c r="F127" s="36" t="s">
        <v>101</v>
      </c>
      <c r="G127" s="124">
        <f t="shared" si="22"/>
        <v>46794</v>
      </c>
      <c r="H127" s="124">
        <f t="shared" si="22"/>
        <v>0</v>
      </c>
      <c r="I127" s="124">
        <f t="shared" si="22"/>
        <v>0</v>
      </c>
    </row>
    <row r="128" spans="1:9" ht="39.75" customHeight="1">
      <c r="A128" s="28">
        <v>117</v>
      </c>
      <c r="B128" s="34" t="s">
        <v>84</v>
      </c>
      <c r="C128" s="35">
        <v>805</v>
      </c>
      <c r="D128" s="36" t="s">
        <v>316</v>
      </c>
      <c r="E128" s="67">
        <v>220082060</v>
      </c>
      <c r="F128" s="36" t="s">
        <v>100</v>
      </c>
      <c r="G128" s="124">
        <v>46794</v>
      </c>
      <c r="H128" s="124">
        <v>0</v>
      </c>
      <c r="I128" s="124">
        <v>0</v>
      </c>
    </row>
    <row r="129" spans="1:9" ht="116.25" customHeight="1">
      <c r="A129" s="28">
        <v>118</v>
      </c>
      <c r="B129" s="167" t="s">
        <v>347</v>
      </c>
      <c r="C129" s="35">
        <v>805</v>
      </c>
      <c r="D129" s="36" t="s">
        <v>305</v>
      </c>
      <c r="E129" s="67">
        <v>8110082090</v>
      </c>
      <c r="F129" s="36" t="s">
        <v>341</v>
      </c>
      <c r="G129" s="124">
        <f aca="true" t="shared" si="23" ref="G129:I130">G130</f>
        <v>26404</v>
      </c>
      <c r="H129" s="124">
        <f t="shared" si="23"/>
        <v>26404</v>
      </c>
      <c r="I129" s="124">
        <f t="shared" si="23"/>
        <v>26404</v>
      </c>
    </row>
    <row r="130" spans="1:9" ht="13.5" customHeight="1">
      <c r="A130" s="28">
        <v>119</v>
      </c>
      <c r="B130" s="168" t="s">
        <v>346</v>
      </c>
      <c r="C130" s="35">
        <v>805</v>
      </c>
      <c r="D130" s="36" t="s">
        <v>305</v>
      </c>
      <c r="E130" s="67">
        <v>8110082090</v>
      </c>
      <c r="F130" s="36" t="s">
        <v>101</v>
      </c>
      <c r="G130" s="124">
        <f t="shared" si="23"/>
        <v>26404</v>
      </c>
      <c r="H130" s="124">
        <f t="shared" si="23"/>
        <v>26404</v>
      </c>
      <c r="I130" s="124">
        <f t="shared" si="23"/>
        <v>26404</v>
      </c>
    </row>
    <row r="131" spans="1:9" ht="12.75" customHeight="1">
      <c r="A131" s="28">
        <v>120</v>
      </c>
      <c r="B131" s="169" t="s">
        <v>271</v>
      </c>
      <c r="C131" s="35">
        <v>805</v>
      </c>
      <c r="D131" s="36" t="s">
        <v>305</v>
      </c>
      <c r="E131" s="67">
        <v>8110082090</v>
      </c>
      <c r="F131" s="36" t="s">
        <v>100</v>
      </c>
      <c r="G131" s="124">
        <v>26404</v>
      </c>
      <c r="H131" s="124">
        <v>26404</v>
      </c>
      <c r="I131" s="124">
        <v>26404</v>
      </c>
    </row>
    <row r="132" spans="1:9" ht="15" customHeight="1">
      <c r="A132" s="28">
        <v>121</v>
      </c>
      <c r="B132" s="27" t="s">
        <v>30</v>
      </c>
      <c r="C132" s="28"/>
      <c r="D132" s="32"/>
      <c r="E132" s="28"/>
      <c r="F132" s="32"/>
      <c r="G132" s="166">
        <v>0</v>
      </c>
      <c r="H132" s="166">
        <v>209838</v>
      </c>
      <c r="I132" s="166">
        <v>416926</v>
      </c>
    </row>
    <row r="133" spans="1:9" ht="13.5">
      <c r="A133" s="178"/>
      <c r="B133" s="178"/>
      <c r="C133" s="28"/>
      <c r="D133" s="33"/>
      <c r="E133" s="28"/>
      <c r="F133" s="28"/>
      <c r="G133" s="124">
        <f>G12</f>
        <v>11268888</v>
      </c>
      <c r="H133" s="124">
        <f>H12</f>
        <v>8604383</v>
      </c>
      <c r="I133" s="124">
        <f>I12</f>
        <v>8756459</v>
      </c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33:B133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44">
      <selection activeCell="F39" sqref="F39"/>
    </sheetView>
  </sheetViews>
  <sheetFormatPr defaultColWidth="9.00390625" defaultRowHeight="12.75"/>
  <cols>
    <col min="1" max="1" width="4.375" style="165" customWidth="1"/>
    <col min="2" max="2" width="34.125" style="165" customWidth="1"/>
    <col min="3" max="3" width="12.75390625" style="165" bestFit="1" customWidth="1"/>
    <col min="4" max="5" width="5.625" style="165" customWidth="1"/>
    <col min="6" max="6" width="12.75390625" style="165" customWidth="1"/>
    <col min="7" max="7" width="12.00390625" style="165" customWidth="1"/>
    <col min="8" max="8" width="11.625" style="165" customWidth="1"/>
  </cols>
  <sheetData>
    <row r="1" spans="1:8" ht="12.75">
      <c r="A1" s="226" t="s">
        <v>183</v>
      </c>
      <c r="B1" s="226"/>
      <c r="C1" s="226"/>
      <c r="D1" s="226"/>
      <c r="E1" s="226"/>
      <c r="F1" s="226"/>
      <c r="G1" s="226"/>
      <c r="H1" s="226"/>
    </row>
    <row r="2" spans="1:8" ht="13.5">
      <c r="A2" s="227" t="s">
        <v>96</v>
      </c>
      <c r="B2" s="227"/>
      <c r="C2" s="227"/>
      <c r="D2" s="227"/>
      <c r="E2" s="227"/>
      <c r="F2" s="227"/>
      <c r="G2" s="227"/>
      <c r="H2" s="227"/>
    </row>
    <row r="3" spans="1:8" ht="13.5">
      <c r="A3" s="227" t="s">
        <v>464</v>
      </c>
      <c r="B3" s="227"/>
      <c r="C3" s="227"/>
      <c r="D3" s="227"/>
      <c r="E3" s="227"/>
      <c r="F3" s="227"/>
      <c r="G3" s="227"/>
      <c r="H3" s="227"/>
    </row>
    <row r="4" ht="13.5">
      <c r="A4" s="154"/>
    </row>
    <row r="5" spans="1:8" ht="33" customHeight="1">
      <c r="A5" s="229" t="s">
        <v>465</v>
      </c>
      <c r="B5" s="229"/>
      <c r="C5" s="229"/>
      <c r="D5" s="229"/>
      <c r="E5" s="229"/>
      <c r="F5" s="229"/>
      <c r="G5" s="229"/>
      <c r="H5" s="229"/>
    </row>
    <row r="6" spans="1:8" ht="28.5" customHeight="1">
      <c r="A6" s="229"/>
      <c r="B6" s="229"/>
      <c r="C6" s="229"/>
      <c r="D6" s="229"/>
      <c r="E6" s="229"/>
      <c r="F6" s="229"/>
      <c r="G6" s="229"/>
      <c r="H6" s="229"/>
    </row>
    <row r="7" spans="1:8" ht="15.75" customHeight="1">
      <c r="A7" s="228" t="s">
        <v>57</v>
      </c>
      <c r="B7" s="228"/>
      <c r="C7" s="228"/>
      <c r="D7" s="228"/>
      <c r="E7" s="228"/>
      <c r="F7" s="228"/>
      <c r="G7" s="228"/>
      <c r="H7" s="228"/>
    </row>
    <row r="8" spans="1:8" ht="12.75" customHeight="1">
      <c r="A8" s="225" t="s">
        <v>232</v>
      </c>
      <c r="B8" s="222" t="s">
        <v>17</v>
      </c>
      <c r="C8" s="225" t="s">
        <v>18</v>
      </c>
      <c r="D8" s="225" t="s">
        <v>19</v>
      </c>
      <c r="E8" s="224" t="s">
        <v>273</v>
      </c>
      <c r="F8" s="222" t="s">
        <v>466</v>
      </c>
      <c r="G8" s="222" t="s">
        <v>415</v>
      </c>
      <c r="H8" s="222" t="s">
        <v>459</v>
      </c>
    </row>
    <row r="9" spans="1:8" ht="12.75" customHeight="1">
      <c r="A9" s="225"/>
      <c r="B9" s="222"/>
      <c r="C9" s="225"/>
      <c r="D9" s="225"/>
      <c r="E9" s="224"/>
      <c r="F9" s="223"/>
      <c r="G9" s="223"/>
      <c r="H9" s="223"/>
    </row>
    <row r="10" spans="1:8" ht="33" customHeight="1">
      <c r="A10" s="225"/>
      <c r="B10" s="222"/>
      <c r="C10" s="225"/>
      <c r="D10" s="225"/>
      <c r="E10" s="224"/>
      <c r="F10" s="223"/>
      <c r="G10" s="223"/>
      <c r="H10" s="223"/>
    </row>
    <row r="11" spans="1:8" ht="13.5">
      <c r="A11" s="126"/>
      <c r="B11" s="126">
        <v>1</v>
      </c>
      <c r="C11" s="126">
        <v>2</v>
      </c>
      <c r="D11" s="126">
        <v>3</v>
      </c>
      <c r="E11" s="126">
        <v>4</v>
      </c>
      <c r="F11" s="126">
        <v>5</v>
      </c>
      <c r="G11" s="126">
        <v>6</v>
      </c>
      <c r="H11" s="126">
        <v>7</v>
      </c>
    </row>
    <row r="12" spans="1:8" ht="66.75" customHeight="1">
      <c r="A12" s="126">
        <v>1</v>
      </c>
      <c r="B12" s="130" t="s">
        <v>205</v>
      </c>
      <c r="C12" s="131">
        <v>100000000</v>
      </c>
      <c r="D12" s="156"/>
      <c r="E12" s="157"/>
      <c r="F12" s="132">
        <f>F13+F43+F57+F68</f>
        <v>4528477</v>
      </c>
      <c r="G12" s="132">
        <f>G13+G43+G57+G68</f>
        <v>1746907</v>
      </c>
      <c r="H12" s="132">
        <f>H13+H43+H57+H68</f>
        <v>1785720</v>
      </c>
    </row>
    <row r="13" spans="1:8" ht="30" customHeight="1">
      <c r="A13" s="126">
        <v>2</v>
      </c>
      <c r="B13" s="130" t="s">
        <v>190</v>
      </c>
      <c r="C13" s="131">
        <v>110000000</v>
      </c>
      <c r="D13" s="156"/>
      <c r="E13" s="157"/>
      <c r="F13" s="132">
        <f>F14</f>
        <v>1728597</v>
      </c>
      <c r="G13" s="132">
        <f>G14</f>
        <v>1377007</v>
      </c>
      <c r="H13" s="132">
        <f>H14</f>
        <v>1407557</v>
      </c>
    </row>
    <row r="14" spans="1:8" ht="102" customHeight="1">
      <c r="A14" s="126">
        <v>3</v>
      </c>
      <c r="B14" s="129" t="s">
        <v>219</v>
      </c>
      <c r="C14" s="131"/>
      <c r="D14" s="156"/>
      <c r="E14" s="157"/>
      <c r="F14" s="132">
        <f>F15+F19+F23+F28+F33+F38</f>
        <v>1728597</v>
      </c>
      <c r="G14" s="132">
        <f>G15+G19+G23+G28+G33</f>
        <v>1377007</v>
      </c>
      <c r="H14" s="132">
        <f>H15+H19+H23+H28+H33</f>
        <v>1407557</v>
      </c>
    </row>
    <row r="15" spans="1:8" ht="78.75" customHeight="1">
      <c r="A15" s="126">
        <v>4</v>
      </c>
      <c r="B15" s="129" t="s">
        <v>42</v>
      </c>
      <c r="C15" s="128">
        <v>110081010</v>
      </c>
      <c r="D15" s="126">
        <v>100</v>
      </c>
      <c r="E15" s="127"/>
      <c r="F15" s="125">
        <f aca="true" t="shared" si="0" ref="F15:H17">F16</f>
        <v>587292</v>
      </c>
      <c r="G15" s="125">
        <f t="shared" si="0"/>
        <v>587292</v>
      </c>
      <c r="H15" s="125">
        <f t="shared" si="0"/>
        <v>587292</v>
      </c>
    </row>
    <row r="16" spans="1:8" ht="27" customHeight="1">
      <c r="A16" s="126">
        <v>5</v>
      </c>
      <c r="B16" s="129" t="s">
        <v>64</v>
      </c>
      <c r="C16" s="128">
        <v>110081010</v>
      </c>
      <c r="D16" s="126">
        <v>120</v>
      </c>
      <c r="E16" s="127"/>
      <c r="F16" s="125">
        <f t="shared" si="0"/>
        <v>587292</v>
      </c>
      <c r="G16" s="125">
        <f t="shared" si="0"/>
        <v>587292</v>
      </c>
      <c r="H16" s="125">
        <f t="shared" si="0"/>
        <v>587292</v>
      </c>
    </row>
    <row r="17" spans="1:8" ht="16.5" customHeight="1">
      <c r="A17" s="126">
        <v>6</v>
      </c>
      <c r="B17" s="129" t="s">
        <v>274</v>
      </c>
      <c r="C17" s="128">
        <v>110081010</v>
      </c>
      <c r="D17" s="126">
        <v>120</v>
      </c>
      <c r="E17" s="127" t="s">
        <v>8</v>
      </c>
      <c r="F17" s="125">
        <f t="shared" si="0"/>
        <v>587292</v>
      </c>
      <c r="G17" s="125">
        <f t="shared" si="0"/>
        <v>587292</v>
      </c>
      <c r="H17" s="125">
        <f t="shared" si="0"/>
        <v>587292</v>
      </c>
    </row>
    <row r="18" spans="1:8" ht="19.5" customHeight="1">
      <c r="A18" s="126">
        <v>7</v>
      </c>
      <c r="B18" s="129" t="s">
        <v>285</v>
      </c>
      <c r="C18" s="128">
        <v>110081010</v>
      </c>
      <c r="D18" s="126">
        <v>120</v>
      </c>
      <c r="E18" s="127" t="s">
        <v>284</v>
      </c>
      <c r="F18" s="125">
        <f>'прил 6 ведом'!G44</f>
        <v>587292</v>
      </c>
      <c r="G18" s="125">
        <f>'прил 6 ведом'!H44</f>
        <v>587292</v>
      </c>
      <c r="H18" s="125">
        <f>'прил 6 ведом'!I44</f>
        <v>587292</v>
      </c>
    </row>
    <row r="19" spans="1:8" ht="28.5" customHeight="1">
      <c r="A19" s="126">
        <v>8</v>
      </c>
      <c r="B19" s="129" t="s">
        <v>81</v>
      </c>
      <c r="C19" s="128">
        <v>110081010</v>
      </c>
      <c r="D19" s="126">
        <v>200</v>
      </c>
      <c r="E19" s="127"/>
      <c r="F19" s="125">
        <f aca="true" t="shared" si="1" ref="F19:H21">F20</f>
        <v>563250</v>
      </c>
      <c r="G19" s="125">
        <f t="shared" si="1"/>
        <v>585800</v>
      </c>
      <c r="H19" s="125">
        <f t="shared" si="1"/>
        <v>609250</v>
      </c>
    </row>
    <row r="20" spans="1:10" ht="45" customHeight="1">
      <c r="A20" s="126">
        <v>9</v>
      </c>
      <c r="B20" s="129" t="s">
        <v>84</v>
      </c>
      <c r="C20" s="128">
        <v>110081010</v>
      </c>
      <c r="D20" s="126">
        <v>240</v>
      </c>
      <c r="E20" s="127"/>
      <c r="F20" s="125">
        <f t="shared" si="1"/>
        <v>563250</v>
      </c>
      <c r="G20" s="125">
        <f t="shared" si="1"/>
        <v>585800</v>
      </c>
      <c r="H20" s="125">
        <f t="shared" si="1"/>
        <v>609250</v>
      </c>
      <c r="I20" s="21"/>
      <c r="J20" s="24"/>
    </row>
    <row r="21" spans="1:10" ht="17.25" customHeight="1">
      <c r="A21" s="126">
        <v>10</v>
      </c>
      <c r="B21" s="129" t="s">
        <v>4</v>
      </c>
      <c r="C21" s="128">
        <v>110081010</v>
      </c>
      <c r="D21" s="126">
        <v>240</v>
      </c>
      <c r="E21" s="127" t="s">
        <v>11</v>
      </c>
      <c r="F21" s="125">
        <f t="shared" si="1"/>
        <v>563250</v>
      </c>
      <c r="G21" s="125">
        <f t="shared" si="1"/>
        <v>585800</v>
      </c>
      <c r="H21" s="125">
        <f t="shared" si="1"/>
        <v>609250</v>
      </c>
      <c r="J21" s="24"/>
    </row>
    <row r="22" spans="1:10" ht="15" customHeight="1">
      <c r="A22" s="126">
        <v>11</v>
      </c>
      <c r="B22" s="129" t="s">
        <v>5</v>
      </c>
      <c r="C22" s="128">
        <v>110081010</v>
      </c>
      <c r="D22" s="126">
        <v>240</v>
      </c>
      <c r="E22" s="127" t="s">
        <v>12</v>
      </c>
      <c r="F22" s="125">
        <f>'прил 6 ведом'!G89</f>
        <v>563250</v>
      </c>
      <c r="G22" s="125">
        <f>'прил 6 ведом'!H89</f>
        <v>585800</v>
      </c>
      <c r="H22" s="125">
        <f>'прил 6 ведом'!I89</f>
        <v>609250</v>
      </c>
      <c r="J22" s="24"/>
    </row>
    <row r="23" spans="1:10" ht="116.25" customHeight="1">
      <c r="A23" s="126">
        <v>12</v>
      </c>
      <c r="B23" s="129" t="s">
        <v>220</v>
      </c>
      <c r="C23" s="128">
        <v>110081040</v>
      </c>
      <c r="D23" s="156"/>
      <c r="E23" s="157"/>
      <c r="F23" s="132">
        <f aca="true" t="shared" si="2" ref="F23:H26">F24</f>
        <v>192240</v>
      </c>
      <c r="G23" s="132">
        <f t="shared" si="2"/>
        <v>32500</v>
      </c>
      <c r="H23" s="132">
        <f t="shared" si="2"/>
        <v>33800</v>
      </c>
      <c r="J23" s="24"/>
    </row>
    <row r="24" spans="1:10" ht="30" customHeight="1">
      <c r="A24" s="126">
        <v>13</v>
      </c>
      <c r="B24" s="129" t="s">
        <v>81</v>
      </c>
      <c r="C24" s="128">
        <v>110081040</v>
      </c>
      <c r="D24" s="126">
        <v>200</v>
      </c>
      <c r="E24" s="127"/>
      <c r="F24" s="125">
        <f t="shared" si="2"/>
        <v>192240</v>
      </c>
      <c r="G24" s="125">
        <f t="shared" si="2"/>
        <v>32500</v>
      </c>
      <c r="H24" s="125">
        <f t="shared" si="2"/>
        <v>33800</v>
      </c>
      <c r="J24" s="24"/>
    </row>
    <row r="25" spans="1:10" ht="42.75" customHeight="1">
      <c r="A25" s="126">
        <v>14</v>
      </c>
      <c r="B25" s="129" t="s">
        <v>84</v>
      </c>
      <c r="C25" s="128">
        <v>110081040</v>
      </c>
      <c r="D25" s="126">
        <v>240</v>
      </c>
      <c r="E25" s="127"/>
      <c r="F25" s="125">
        <f t="shared" si="2"/>
        <v>192240</v>
      </c>
      <c r="G25" s="125">
        <f t="shared" si="2"/>
        <v>32500</v>
      </c>
      <c r="H25" s="125">
        <f t="shared" si="2"/>
        <v>33800</v>
      </c>
      <c r="J25" s="24"/>
    </row>
    <row r="26" spans="1:10" ht="17.25" customHeight="1">
      <c r="A26" s="126">
        <v>15</v>
      </c>
      <c r="B26" s="129" t="s">
        <v>4</v>
      </c>
      <c r="C26" s="128">
        <v>110081040</v>
      </c>
      <c r="D26" s="126">
        <v>240</v>
      </c>
      <c r="E26" s="127" t="s">
        <v>11</v>
      </c>
      <c r="F26" s="125">
        <f t="shared" si="2"/>
        <v>192240</v>
      </c>
      <c r="G26" s="125">
        <f t="shared" si="2"/>
        <v>32500</v>
      </c>
      <c r="H26" s="125">
        <f t="shared" si="2"/>
        <v>33800</v>
      </c>
      <c r="J26" s="24"/>
    </row>
    <row r="27" spans="1:10" ht="16.5" customHeight="1">
      <c r="A27" s="126">
        <v>16</v>
      </c>
      <c r="B27" s="129" t="s">
        <v>5</v>
      </c>
      <c r="C27" s="128">
        <v>110081040</v>
      </c>
      <c r="D27" s="126">
        <v>240</v>
      </c>
      <c r="E27" s="127" t="s">
        <v>12</v>
      </c>
      <c r="F27" s="125">
        <f>'прил 6 ведом'!G90</f>
        <v>192240</v>
      </c>
      <c r="G27" s="125">
        <f>'прил 6 ведом'!H90</f>
        <v>32500</v>
      </c>
      <c r="H27" s="125">
        <f>'прил 6 ведом'!I90</f>
        <v>33800</v>
      </c>
      <c r="J27" s="24"/>
    </row>
    <row r="28" spans="1:10" ht="129" customHeight="1">
      <c r="A28" s="126">
        <v>17</v>
      </c>
      <c r="B28" s="129" t="s">
        <v>221</v>
      </c>
      <c r="C28" s="128">
        <v>110081050</v>
      </c>
      <c r="D28" s="126"/>
      <c r="E28" s="127"/>
      <c r="F28" s="132">
        <f aca="true" t="shared" si="3" ref="F28:H31">F29</f>
        <v>263000</v>
      </c>
      <c r="G28" s="132">
        <f t="shared" si="3"/>
        <v>145600</v>
      </c>
      <c r="H28" s="132">
        <f t="shared" si="3"/>
        <v>151400</v>
      </c>
      <c r="J28" s="24"/>
    </row>
    <row r="29" spans="1:10" ht="27.75" customHeight="1">
      <c r="A29" s="126">
        <v>18</v>
      </c>
      <c r="B29" s="129" t="s">
        <v>81</v>
      </c>
      <c r="C29" s="128">
        <v>110081050</v>
      </c>
      <c r="D29" s="126">
        <v>200</v>
      </c>
      <c r="E29" s="127"/>
      <c r="F29" s="125">
        <f t="shared" si="3"/>
        <v>263000</v>
      </c>
      <c r="G29" s="125">
        <f t="shared" si="3"/>
        <v>145600</v>
      </c>
      <c r="H29" s="125">
        <f t="shared" si="3"/>
        <v>151400</v>
      </c>
      <c r="J29" s="24"/>
    </row>
    <row r="30" spans="1:10" ht="46.5" customHeight="1">
      <c r="A30" s="126">
        <v>19</v>
      </c>
      <c r="B30" s="129" t="s">
        <v>84</v>
      </c>
      <c r="C30" s="128">
        <v>110081050</v>
      </c>
      <c r="D30" s="126">
        <v>240</v>
      </c>
      <c r="E30" s="127"/>
      <c r="F30" s="125">
        <f t="shared" si="3"/>
        <v>263000</v>
      </c>
      <c r="G30" s="125">
        <f t="shared" si="3"/>
        <v>145600</v>
      </c>
      <c r="H30" s="125">
        <f t="shared" si="3"/>
        <v>151400</v>
      </c>
      <c r="J30" s="24"/>
    </row>
    <row r="31" spans="1:10" ht="18" customHeight="1">
      <c r="A31" s="126">
        <v>20</v>
      </c>
      <c r="B31" s="129" t="s">
        <v>4</v>
      </c>
      <c r="C31" s="128">
        <v>110081050</v>
      </c>
      <c r="D31" s="126">
        <v>240</v>
      </c>
      <c r="E31" s="127" t="s">
        <v>11</v>
      </c>
      <c r="F31" s="125">
        <f t="shared" si="3"/>
        <v>263000</v>
      </c>
      <c r="G31" s="125">
        <f t="shared" si="3"/>
        <v>145600</v>
      </c>
      <c r="H31" s="125">
        <f t="shared" si="3"/>
        <v>151400</v>
      </c>
      <c r="J31" s="24"/>
    </row>
    <row r="32" spans="1:10" ht="15.75" customHeight="1">
      <c r="A32" s="126">
        <v>21</v>
      </c>
      <c r="B32" s="129" t="s">
        <v>5</v>
      </c>
      <c r="C32" s="128">
        <v>110081050</v>
      </c>
      <c r="D32" s="126">
        <v>240</v>
      </c>
      <c r="E32" s="127" t="s">
        <v>12</v>
      </c>
      <c r="F32" s="125">
        <f>'прил 6 ведом'!G93</f>
        <v>263000</v>
      </c>
      <c r="G32" s="125">
        <f>'прил 6 ведом'!H93</f>
        <v>145600</v>
      </c>
      <c r="H32" s="125">
        <f>'прил 6 ведом'!I93</f>
        <v>151400</v>
      </c>
      <c r="J32" s="24"/>
    </row>
    <row r="33" spans="1:10" ht="116.25" customHeight="1">
      <c r="A33" s="126">
        <v>22</v>
      </c>
      <c r="B33" s="129" t="s">
        <v>222</v>
      </c>
      <c r="C33" s="128">
        <v>110081060</v>
      </c>
      <c r="D33" s="126"/>
      <c r="E33" s="127"/>
      <c r="F33" s="132">
        <f aca="true" t="shared" si="4" ref="F33:H36">F34</f>
        <v>25815</v>
      </c>
      <c r="G33" s="132">
        <f t="shared" si="4"/>
        <v>25815</v>
      </c>
      <c r="H33" s="132">
        <f t="shared" si="4"/>
        <v>25815</v>
      </c>
      <c r="J33" s="24"/>
    </row>
    <row r="34" spans="1:10" ht="88.5" customHeight="1">
      <c r="A34" s="126">
        <v>23</v>
      </c>
      <c r="B34" s="129" t="s">
        <v>42</v>
      </c>
      <c r="C34" s="128">
        <v>110081060</v>
      </c>
      <c r="D34" s="126">
        <v>100</v>
      </c>
      <c r="E34" s="127"/>
      <c r="F34" s="125">
        <f t="shared" si="4"/>
        <v>25815</v>
      </c>
      <c r="G34" s="125">
        <f t="shared" si="4"/>
        <v>25815</v>
      </c>
      <c r="H34" s="125">
        <f t="shared" si="4"/>
        <v>25815</v>
      </c>
      <c r="J34" s="24"/>
    </row>
    <row r="35" spans="1:10" ht="15.75" customHeight="1">
      <c r="A35" s="126">
        <v>24</v>
      </c>
      <c r="B35" s="129" t="s">
        <v>64</v>
      </c>
      <c r="C35" s="128">
        <v>110081060</v>
      </c>
      <c r="D35" s="126">
        <v>120</v>
      </c>
      <c r="E35" s="127"/>
      <c r="F35" s="125">
        <f t="shared" si="4"/>
        <v>25815</v>
      </c>
      <c r="G35" s="125">
        <f t="shared" si="4"/>
        <v>25815</v>
      </c>
      <c r="H35" s="125">
        <f t="shared" si="4"/>
        <v>25815</v>
      </c>
      <c r="J35" s="24"/>
    </row>
    <row r="36" spans="1:10" ht="15.75" customHeight="1">
      <c r="A36" s="126">
        <v>25</v>
      </c>
      <c r="B36" s="129" t="s">
        <v>274</v>
      </c>
      <c r="C36" s="128">
        <v>110081060</v>
      </c>
      <c r="D36" s="126">
        <v>120</v>
      </c>
      <c r="E36" s="127" t="s">
        <v>8</v>
      </c>
      <c r="F36" s="125">
        <f t="shared" si="4"/>
        <v>25815</v>
      </c>
      <c r="G36" s="125">
        <f t="shared" si="4"/>
        <v>25815</v>
      </c>
      <c r="H36" s="125">
        <f t="shared" si="4"/>
        <v>25815</v>
      </c>
      <c r="J36" s="24"/>
    </row>
    <row r="37" spans="1:10" ht="15.75" customHeight="1">
      <c r="A37" s="126">
        <v>26</v>
      </c>
      <c r="B37" s="129" t="s">
        <v>285</v>
      </c>
      <c r="C37" s="128">
        <v>110081060</v>
      </c>
      <c r="D37" s="126">
        <v>120</v>
      </c>
      <c r="E37" s="127" t="s">
        <v>284</v>
      </c>
      <c r="F37" s="125">
        <f>'прил 6 ведом'!G45</f>
        <v>25815</v>
      </c>
      <c r="G37" s="125">
        <f>'прил 6 ведом'!H45</f>
        <v>25815</v>
      </c>
      <c r="H37" s="125">
        <f>'прил 6 ведом'!I45</f>
        <v>25815</v>
      </c>
      <c r="J37" s="24"/>
    </row>
    <row r="38" spans="1:10" ht="89.25" customHeight="1">
      <c r="A38" s="126">
        <v>27</v>
      </c>
      <c r="B38" s="155" t="s">
        <v>471</v>
      </c>
      <c r="C38" s="128" t="str">
        <f>C39</f>
        <v>01100L2990</v>
      </c>
      <c r="D38" s="126"/>
      <c r="E38" s="127"/>
      <c r="F38" s="125">
        <f>F39</f>
        <v>97000</v>
      </c>
      <c r="G38" s="125">
        <v>0</v>
      </c>
      <c r="H38" s="125">
        <v>0</v>
      </c>
      <c r="J38" s="24"/>
    </row>
    <row r="39" spans="1:10" ht="42" customHeight="1">
      <c r="A39" s="126">
        <v>28</v>
      </c>
      <c r="B39" s="129" t="str">
        <f>B29</f>
        <v>Закупки товаров, работ и услуг для государственных (муниципальных) нужд</v>
      </c>
      <c r="C39" s="128" t="str">
        <f>C40</f>
        <v>01100L2990</v>
      </c>
      <c r="D39" s="126">
        <v>200</v>
      </c>
      <c r="E39" s="127"/>
      <c r="F39" s="125">
        <f>F40</f>
        <v>97000</v>
      </c>
      <c r="G39" s="125">
        <v>0</v>
      </c>
      <c r="H39" s="125">
        <v>0</v>
      </c>
      <c r="J39" s="24"/>
    </row>
    <row r="40" spans="1:10" ht="44.25" customHeight="1">
      <c r="A40" s="126">
        <v>29</v>
      </c>
      <c r="B40" s="129" t="str">
        <f>B30</f>
        <v>Иные закупки товаров, работ и услуг для обеспечения государственных (муниципальных) нужд</v>
      </c>
      <c r="C40" s="128" t="str">
        <f>C41</f>
        <v>01100L2990</v>
      </c>
      <c r="D40" s="126">
        <v>200</v>
      </c>
      <c r="E40" s="127"/>
      <c r="F40" s="125">
        <f>F41</f>
        <v>97000</v>
      </c>
      <c r="G40" s="125">
        <v>0</v>
      </c>
      <c r="H40" s="125">
        <v>0</v>
      </c>
      <c r="J40" s="24"/>
    </row>
    <row r="41" spans="1:10" ht="18" customHeight="1">
      <c r="A41" s="126">
        <v>30</v>
      </c>
      <c r="B41" s="129" t="str">
        <f>B31</f>
        <v>Жилищно-коммунальное хозяйство</v>
      </c>
      <c r="C41" s="128" t="str">
        <f>C42</f>
        <v>01100L2990</v>
      </c>
      <c r="D41" s="126">
        <v>200</v>
      </c>
      <c r="E41" s="127" t="s">
        <v>12</v>
      </c>
      <c r="F41" s="125">
        <f>F42</f>
        <v>97000</v>
      </c>
      <c r="G41" s="125">
        <v>0</v>
      </c>
      <c r="H41" s="125">
        <v>0</v>
      </c>
      <c r="J41" s="24"/>
    </row>
    <row r="42" spans="1:10" ht="18" customHeight="1">
      <c r="A42" s="126">
        <v>31</v>
      </c>
      <c r="B42" s="129" t="str">
        <f>B32</f>
        <v>Благоустройство</v>
      </c>
      <c r="C42" s="128" t="s">
        <v>469</v>
      </c>
      <c r="D42" s="126">
        <v>240</v>
      </c>
      <c r="E42" s="127" t="s">
        <v>12</v>
      </c>
      <c r="F42" s="125">
        <v>97000</v>
      </c>
      <c r="G42" s="125">
        <v>0</v>
      </c>
      <c r="H42" s="125">
        <v>0</v>
      </c>
      <c r="J42" s="24"/>
    </row>
    <row r="43" spans="1:10" ht="39" customHeight="1">
      <c r="A43" s="126">
        <v>32</v>
      </c>
      <c r="B43" s="130" t="s">
        <v>191</v>
      </c>
      <c r="C43" s="131">
        <v>120000000</v>
      </c>
      <c r="D43" s="156"/>
      <c r="E43" s="157"/>
      <c r="F43" s="132">
        <f>F49+F54</f>
        <v>2514060</v>
      </c>
      <c r="G43" s="132">
        <f>G49+G54</f>
        <v>158400</v>
      </c>
      <c r="H43" s="132">
        <f>H49+H54</f>
        <v>164500</v>
      </c>
      <c r="J43" s="24"/>
    </row>
    <row r="44" spans="1:10" ht="156.75" customHeight="1" hidden="1">
      <c r="A44" s="126">
        <v>33</v>
      </c>
      <c r="B44" s="158" t="s">
        <v>348</v>
      </c>
      <c r="C44" s="128">
        <v>120073930</v>
      </c>
      <c r="D44" s="156"/>
      <c r="E44" s="157"/>
      <c r="F44" s="125">
        <f aca="true" t="shared" si="5" ref="F44:H47">F45</f>
        <v>0</v>
      </c>
      <c r="G44" s="125">
        <f t="shared" si="5"/>
        <v>0</v>
      </c>
      <c r="H44" s="125">
        <f t="shared" si="5"/>
        <v>0</v>
      </c>
      <c r="J44" s="24"/>
    </row>
    <row r="45" spans="1:10" ht="39" customHeight="1" hidden="1">
      <c r="A45" s="126">
        <v>34</v>
      </c>
      <c r="B45" s="159" t="s">
        <v>349</v>
      </c>
      <c r="C45" s="128">
        <v>120073930</v>
      </c>
      <c r="D45" s="156"/>
      <c r="E45" s="157"/>
      <c r="F45" s="125">
        <f t="shared" si="5"/>
        <v>0</v>
      </c>
      <c r="G45" s="125">
        <f t="shared" si="5"/>
        <v>0</v>
      </c>
      <c r="H45" s="125">
        <f t="shared" si="5"/>
        <v>0</v>
      </c>
      <c r="J45" s="24"/>
    </row>
    <row r="46" spans="1:10" ht="39" customHeight="1" hidden="1">
      <c r="A46" s="126">
        <v>35</v>
      </c>
      <c r="B46" s="159" t="s">
        <v>350</v>
      </c>
      <c r="C46" s="128">
        <v>120073930</v>
      </c>
      <c r="D46" s="156"/>
      <c r="E46" s="157"/>
      <c r="F46" s="125">
        <f t="shared" si="5"/>
        <v>0</v>
      </c>
      <c r="G46" s="125">
        <f t="shared" si="5"/>
        <v>0</v>
      </c>
      <c r="H46" s="125">
        <f t="shared" si="5"/>
        <v>0</v>
      </c>
      <c r="J46" s="24"/>
    </row>
    <row r="47" spans="1:10" ht="20.25" customHeight="1" hidden="1">
      <c r="A47" s="126">
        <v>36</v>
      </c>
      <c r="B47" s="129" t="s">
        <v>89</v>
      </c>
      <c r="C47" s="128">
        <v>120073930</v>
      </c>
      <c r="D47" s="126">
        <v>240</v>
      </c>
      <c r="E47" s="127" t="s">
        <v>91</v>
      </c>
      <c r="F47" s="125">
        <f t="shared" si="5"/>
        <v>0</v>
      </c>
      <c r="G47" s="125">
        <f t="shared" si="5"/>
        <v>0</v>
      </c>
      <c r="H47" s="125">
        <f t="shared" si="5"/>
        <v>0</v>
      </c>
      <c r="J47" s="24"/>
    </row>
    <row r="48" spans="1:10" ht="18" customHeight="1" hidden="1">
      <c r="A48" s="126">
        <v>37</v>
      </c>
      <c r="B48" s="129" t="s">
        <v>73</v>
      </c>
      <c r="C48" s="128">
        <v>120073930</v>
      </c>
      <c r="D48" s="126">
        <v>240</v>
      </c>
      <c r="E48" s="127" t="s">
        <v>92</v>
      </c>
      <c r="F48" s="125">
        <v>0</v>
      </c>
      <c r="G48" s="125">
        <v>0</v>
      </c>
      <c r="H48" s="125">
        <v>0</v>
      </c>
      <c r="J48" s="24"/>
    </row>
    <row r="49" spans="1:10" ht="154.5" customHeight="1">
      <c r="A49" s="126">
        <v>38</v>
      </c>
      <c r="B49" s="129" t="s">
        <v>192</v>
      </c>
      <c r="C49" s="128">
        <v>120081090</v>
      </c>
      <c r="D49" s="126"/>
      <c r="E49" s="127" t="s">
        <v>92</v>
      </c>
      <c r="F49" s="125">
        <f aca="true" t="shared" si="6" ref="F49:H52">F50</f>
        <v>153100</v>
      </c>
      <c r="G49" s="125">
        <f t="shared" si="6"/>
        <v>158400</v>
      </c>
      <c r="H49" s="125">
        <f t="shared" si="6"/>
        <v>164500</v>
      </c>
      <c r="J49" s="24"/>
    </row>
    <row r="50" spans="1:10" ht="33" customHeight="1">
      <c r="A50" s="126">
        <v>39</v>
      </c>
      <c r="B50" s="129" t="s">
        <v>81</v>
      </c>
      <c r="C50" s="128">
        <v>120081090</v>
      </c>
      <c r="D50" s="126">
        <v>200</v>
      </c>
      <c r="E50" s="127" t="s">
        <v>92</v>
      </c>
      <c r="F50" s="125">
        <f t="shared" si="6"/>
        <v>153100</v>
      </c>
      <c r="G50" s="125">
        <f t="shared" si="6"/>
        <v>158400</v>
      </c>
      <c r="H50" s="125">
        <f t="shared" si="6"/>
        <v>164500</v>
      </c>
      <c r="J50" s="24"/>
    </row>
    <row r="51" spans="1:10" ht="41.25" customHeight="1">
      <c r="A51" s="126">
        <v>40</v>
      </c>
      <c r="B51" s="129" t="s">
        <v>84</v>
      </c>
      <c r="C51" s="128">
        <v>120081090</v>
      </c>
      <c r="D51" s="126">
        <v>240</v>
      </c>
      <c r="E51" s="127"/>
      <c r="F51" s="125">
        <f t="shared" si="6"/>
        <v>153100</v>
      </c>
      <c r="G51" s="125">
        <f t="shared" si="6"/>
        <v>158400</v>
      </c>
      <c r="H51" s="125">
        <f t="shared" si="6"/>
        <v>164500</v>
      </c>
      <c r="J51" s="24"/>
    </row>
    <row r="52" spans="1:10" ht="15.75" customHeight="1">
      <c r="A52" s="126">
        <v>41</v>
      </c>
      <c r="B52" s="129" t="s">
        <v>89</v>
      </c>
      <c r="C52" s="128">
        <v>120081090</v>
      </c>
      <c r="D52" s="126">
        <v>240</v>
      </c>
      <c r="E52" s="127" t="s">
        <v>91</v>
      </c>
      <c r="F52" s="125">
        <f t="shared" si="6"/>
        <v>153100</v>
      </c>
      <c r="G52" s="125">
        <f t="shared" si="6"/>
        <v>158400</v>
      </c>
      <c r="H52" s="125">
        <f t="shared" si="6"/>
        <v>164500</v>
      </c>
      <c r="J52" s="24"/>
    </row>
    <row r="53" spans="1:10" ht="15.75" customHeight="1">
      <c r="A53" s="126">
        <v>42</v>
      </c>
      <c r="B53" s="129" t="s">
        <v>73</v>
      </c>
      <c r="C53" s="128">
        <v>120081090</v>
      </c>
      <c r="D53" s="126">
        <v>240</v>
      </c>
      <c r="E53" s="127" t="s">
        <v>92</v>
      </c>
      <c r="F53" s="125">
        <f>'прил 6 ведом'!G79</f>
        <v>153100</v>
      </c>
      <c r="G53" s="125">
        <f>'прил 6 ведом'!H79</f>
        <v>158400</v>
      </c>
      <c r="H53" s="125">
        <f>'прил 6 ведом'!I79</f>
        <v>164500</v>
      </c>
      <c r="J53" s="24"/>
    </row>
    <row r="54" spans="1:10" ht="132.75" customHeight="1">
      <c r="A54" s="126">
        <v>43</v>
      </c>
      <c r="B54" s="160" t="s">
        <v>135</v>
      </c>
      <c r="C54" s="128">
        <v>120082120</v>
      </c>
      <c r="D54" s="126"/>
      <c r="E54" s="127"/>
      <c r="F54" s="125">
        <f>F55</f>
        <v>2360960</v>
      </c>
      <c r="G54" s="125">
        <v>0</v>
      </c>
      <c r="H54" s="125">
        <v>0</v>
      </c>
      <c r="J54" s="24"/>
    </row>
    <row r="55" spans="1:10" ht="28.5" customHeight="1">
      <c r="A55" s="126">
        <v>44</v>
      </c>
      <c r="B55" s="129" t="s">
        <v>81</v>
      </c>
      <c r="C55" s="128">
        <v>120082120</v>
      </c>
      <c r="D55" s="126">
        <v>200</v>
      </c>
      <c r="E55" s="127"/>
      <c r="F55" s="125">
        <f>F56</f>
        <v>2360960</v>
      </c>
      <c r="G55" s="125">
        <v>0</v>
      </c>
      <c r="H55" s="125">
        <v>0</v>
      </c>
      <c r="J55" s="24"/>
    </row>
    <row r="56" spans="1:10" ht="41.25" customHeight="1">
      <c r="A56" s="126">
        <v>45</v>
      </c>
      <c r="B56" s="129" t="s">
        <v>84</v>
      </c>
      <c r="C56" s="128">
        <v>120082120</v>
      </c>
      <c r="D56" s="126">
        <v>240</v>
      </c>
      <c r="E56" s="127"/>
      <c r="F56" s="125">
        <f>'прил 6 ведом'!G82</f>
        <v>2360960</v>
      </c>
      <c r="G56" s="125">
        <f>'прил 6 ведом'!H82</f>
        <v>0</v>
      </c>
      <c r="H56" s="125">
        <f>'прил 6 ведом'!I82</f>
        <v>0</v>
      </c>
      <c r="J56" s="24"/>
    </row>
    <row r="57" spans="1:10" ht="40.5" customHeight="1">
      <c r="A57" s="126">
        <v>46</v>
      </c>
      <c r="B57" s="130" t="s">
        <v>43</v>
      </c>
      <c r="C57" s="131">
        <v>130000000</v>
      </c>
      <c r="D57" s="157"/>
      <c r="E57" s="157"/>
      <c r="F57" s="132">
        <f>F58+F63</f>
        <v>239189</v>
      </c>
      <c r="G57" s="132">
        <f>G58+G63</f>
        <v>164869</v>
      </c>
      <c r="H57" s="132">
        <f>H58+H63</f>
        <v>167032</v>
      </c>
      <c r="J57" s="24"/>
    </row>
    <row r="58" spans="1:10" ht="126.75" customHeight="1">
      <c r="A58" s="126">
        <v>47</v>
      </c>
      <c r="B58" s="129" t="s">
        <v>198</v>
      </c>
      <c r="C58" s="128">
        <v>130082020</v>
      </c>
      <c r="D58" s="127"/>
      <c r="E58" s="127"/>
      <c r="F58" s="125">
        <f aca="true" t="shared" si="7" ref="F58:H66">F59</f>
        <v>128400</v>
      </c>
      <c r="G58" s="125">
        <f t="shared" si="7"/>
        <v>54080</v>
      </c>
      <c r="H58" s="125">
        <f t="shared" si="7"/>
        <v>56243</v>
      </c>
      <c r="J58" s="24"/>
    </row>
    <row r="59" spans="1:10" ht="30" customHeight="1">
      <c r="A59" s="126">
        <v>48</v>
      </c>
      <c r="B59" s="129" t="s">
        <v>81</v>
      </c>
      <c r="C59" s="128">
        <v>130082020</v>
      </c>
      <c r="D59" s="127" t="s">
        <v>82</v>
      </c>
      <c r="E59" s="127"/>
      <c r="F59" s="125">
        <f t="shared" si="7"/>
        <v>128400</v>
      </c>
      <c r="G59" s="125">
        <f t="shared" si="7"/>
        <v>54080</v>
      </c>
      <c r="H59" s="125">
        <f t="shared" si="7"/>
        <v>56243</v>
      </c>
      <c r="J59" s="24"/>
    </row>
    <row r="60" spans="1:10" ht="42.75" customHeight="1">
      <c r="A60" s="126">
        <v>49</v>
      </c>
      <c r="B60" s="129" t="s">
        <v>84</v>
      </c>
      <c r="C60" s="128">
        <v>130082020</v>
      </c>
      <c r="D60" s="127" t="s">
        <v>85</v>
      </c>
      <c r="E60" s="127"/>
      <c r="F60" s="125">
        <f t="shared" si="7"/>
        <v>128400</v>
      </c>
      <c r="G60" s="125">
        <f t="shared" si="7"/>
        <v>54080</v>
      </c>
      <c r="H60" s="125">
        <f t="shared" si="7"/>
        <v>56243</v>
      </c>
      <c r="J60" s="24"/>
    </row>
    <row r="61" spans="1:10" ht="16.5" customHeight="1">
      <c r="A61" s="126">
        <v>50</v>
      </c>
      <c r="B61" s="129" t="s">
        <v>290</v>
      </c>
      <c r="C61" s="128">
        <v>130082020</v>
      </c>
      <c r="D61" s="126">
        <v>240</v>
      </c>
      <c r="E61" s="127" t="s">
        <v>2</v>
      </c>
      <c r="F61" s="125">
        <f t="shared" si="7"/>
        <v>128400</v>
      </c>
      <c r="G61" s="125">
        <f t="shared" si="7"/>
        <v>54080</v>
      </c>
      <c r="H61" s="125">
        <f t="shared" si="7"/>
        <v>56243</v>
      </c>
      <c r="J61" s="24"/>
    </row>
    <row r="62" spans="1:10" ht="39" customHeight="1">
      <c r="A62" s="126">
        <v>51</v>
      </c>
      <c r="B62" s="129" t="s">
        <v>1</v>
      </c>
      <c r="C62" s="128">
        <v>130082020</v>
      </c>
      <c r="D62" s="126">
        <v>240</v>
      </c>
      <c r="E62" s="127" t="s">
        <v>3</v>
      </c>
      <c r="F62" s="125">
        <f>'прил 6 ведом'!G67</f>
        <v>128400</v>
      </c>
      <c r="G62" s="125">
        <f>'прил 6 ведом'!H67</f>
        <v>54080</v>
      </c>
      <c r="H62" s="125">
        <f>'прил 6 ведом'!I67</f>
        <v>56243</v>
      </c>
      <c r="J62" s="24"/>
    </row>
    <row r="63" spans="1:10" ht="126.75" customHeight="1">
      <c r="A63" s="126">
        <v>52</v>
      </c>
      <c r="B63" s="129" t="s">
        <v>198</v>
      </c>
      <c r="C63" s="128" t="str">
        <f>C64</f>
        <v>1300S4120</v>
      </c>
      <c r="D63" s="127"/>
      <c r="E63" s="127"/>
      <c r="F63" s="125">
        <f t="shared" si="7"/>
        <v>110789</v>
      </c>
      <c r="G63" s="125">
        <f t="shared" si="7"/>
        <v>110789</v>
      </c>
      <c r="H63" s="125">
        <f t="shared" si="7"/>
        <v>110789</v>
      </c>
      <c r="J63" s="24"/>
    </row>
    <row r="64" spans="1:10" ht="30" customHeight="1">
      <c r="A64" s="126">
        <v>53</v>
      </c>
      <c r="B64" s="129" t="s">
        <v>81</v>
      </c>
      <c r="C64" s="128" t="str">
        <f>C65</f>
        <v>1300S4120</v>
      </c>
      <c r="D64" s="127" t="s">
        <v>82</v>
      </c>
      <c r="E64" s="127"/>
      <c r="F64" s="125">
        <f t="shared" si="7"/>
        <v>110789</v>
      </c>
      <c r="G64" s="125">
        <f t="shared" si="7"/>
        <v>110789</v>
      </c>
      <c r="H64" s="125">
        <f t="shared" si="7"/>
        <v>110789</v>
      </c>
      <c r="J64" s="24"/>
    </row>
    <row r="65" spans="1:10" ht="42.75" customHeight="1">
      <c r="A65" s="126">
        <v>54</v>
      </c>
      <c r="B65" s="129" t="s">
        <v>84</v>
      </c>
      <c r="C65" s="128" t="str">
        <f>C66</f>
        <v>1300S4120</v>
      </c>
      <c r="D65" s="127" t="s">
        <v>85</v>
      </c>
      <c r="E65" s="127"/>
      <c r="F65" s="125">
        <f t="shared" si="7"/>
        <v>110789</v>
      </c>
      <c r="G65" s="125">
        <f t="shared" si="7"/>
        <v>110789</v>
      </c>
      <c r="H65" s="125">
        <f t="shared" si="7"/>
        <v>110789</v>
      </c>
      <c r="J65" s="24"/>
    </row>
    <row r="66" spans="1:10" ht="16.5" customHeight="1">
      <c r="A66" s="126">
        <v>55</v>
      </c>
      <c r="B66" s="129" t="s">
        <v>290</v>
      </c>
      <c r="C66" s="128" t="str">
        <f>C67</f>
        <v>1300S4120</v>
      </c>
      <c r="D66" s="126">
        <v>240</v>
      </c>
      <c r="E66" s="127" t="s">
        <v>2</v>
      </c>
      <c r="F66" s="125">
        <f t="shared" si="7"/>
        <v>110789</v>
      </c>
      <c r="G66" s="125">
        <f t="shared" si="7"/>
        <v>110789</v>
      </c>
      <c r="H66" s="125">
        <f t="shared" si="7"/>
        <v>110789</v>
      </c>
      <c r="J66" s="24"/>
    </row>
    <row r="67" spans="1:10" ht="39" customHeight="1">
      <c r="A67" s="126">
        <v>56</v>
      </c>
      <c r="B67" s="129" t="s">
        <v>1</v>
      </c>
      <c r="C67" s="128" t="s">
        <v>470</v>
      </c>
      <c r="D67" s="126">
        <v>240</v>
      </c>
      <c r="E67" s="127" t="s">
        <v>411</v>
      </c>
      <c r="F67" s="125">
        <v>110789</v>
      </c>
      <c r="G67" s="125">
        <v>110789</v>
      </c>
      <c r="H67" s="125">
        <v>110789</v>
      </c>
      <c r="J67" s="24"/>
    </row>
    <row r="68" spans="1:8" ht="28.5" customHeight="1">
      <c r="A68" s="126">
        <v>57</v>
      </c>
      <c r="B68" s="130" t="s">
        <v>223</v>
      </c>
      <c r="C68" s="131">
        <v>1400000000</v>
      </c>
      <c r="D68" s="156"/>
      <c r="E68" s="157"/>
      <c r="F68" s="132">
        <f>F69+F74</f>
        <v>46631</v>
      </c>
      <c r="G68" s="132">
        <f>G69+G74</f>
        <v>46631</v>
      </c>
      <c r="H68" s="132">
        <f>H69+H74</f>
        <v>46631</v>
      </c>
    </row>
    <row r="69" spans="1:8" ht="123" customHeight="1">
      <c r="A69" s="126">
        <v>58</v>
      </c>
      <c r="B69" s="161" t="s">
        <v>224</v>
      </c>
      <c r="C69" s="128" t="str">
        <f>C70</f>
        <v>1400S5550</v>
      </c>
      <c r="D69" s="126"/>
      <c r="E69" s="127"/>
      <c r="F69" s="125">
        <f>F70</f>
        <v>41635</v>
      </c>
      <c r="G69" s="125">
        <f aca="true" t="shared" si="8" ref="G69:H72">G70</f>
        <v>41635</v>
      </c>
      <c r="H69" s="125">
        <f t="shared" si="8"/>
        <v>41635</v>
      </c>
    </row>
    <row r="70" spans="1:8" ht="28.5" customHeight="1">
      <c r="A70" s="126">
        <v>59</v>
      </c>
      <c r="B70" s="129" t="s">
        <v>81</v>
      </c>
      <c r="C70" s="128" t="str">
        <f>C71</f>
        <v>1400S5550</v>
      </c>
      <c r="D70" s="126">
        <v>200</v>
      </c>
      <c r="E70" s="127"/>
      <c r="F70" s="125">
        <f>F71</f>
        <v>41635</v>
      </c>
      <c r="G70" s="125">
        <f t="shared" si="8"/>
        <v>41635</v>
      </c>
      <c r="H70" s="125">
        <f t="shared" si="8"/>
        <v>41635</v>
      </c>
    </row>
    <row r="71" spans="1:8" ht="39.75" customHeight="1">
      <c r="A71" s="126">
        <v>60</v>
      </c>
      <c r="B71" s="129" t="s">
        <v>84</v>
      </c>
      <c r="C71" s="128" t="str">
        <f>C72</f>
        <v>1400S5550</v>
      </c>
      <c r="D71" s="126">
        <v>240</v>
      </c>
      <c r="E71" s="127"/>
      <c r="F71" s="125">
        <f>F72</f>
        <v>41635</v>
      </c>
      <c r="G71" s="125">
        <f t="shared" si="8"/>
        <v>41635</v>
      </c>
      <c r="H71" s="125">
        <f t="shared" si="8"/>
        <v>41635</v>
      </c>
    </row>
    <row r="72" spans="1:8" ht="15.75" customHeight="1">
      <c r="A72" s="126">
        <v>61</v>
      </c>
      <c r="B72" s="161" t="s">
        <v>209</v>
      </c>
      <c r="C72" s="128" t="str">
        <f>C73</f>
        <v>1400S5550</v>
      </c>
      <c r="D72" s="126">
        <v>240</v>
      </c>
      <c r="E72" s="127" t="s">
        <v>210</v>
      </c>
      <c r="F72" s="125">
        <f>F73</f>
        <v>41635</v>
      </c>
      <c r="G72" s="125">
        <f t="shared" si="8"/>
        <v>41635</v>
      </c>
      <c r="H72" s="125">
        <f t="shared" si="8"/>
        <v>41635</v>
      </c>
    </row>
    <row r="73" spans="1:8" ht="15.75" customHeight="1">
      <c r="A73" s="126">
        <v>62</v>
      </c>
      <c r="B73" s="161" t="s">
        <v>211</v>
      </c>
      <c r="C73" s="128" t="str">
        <f>C74</f>
        <v>1400S5550</v>
      </c>
      <c r="D73" s="126">
        <v>240</v>
      </c>
      <c r="E73" s="127" t="s">
        <v>212</v>
      </c>
      <c r="F73" s="125">
        <f>'прил 6 ведом'!G117</f>
        <v>41635</v>
      </c>
      <c r="G73" s="125">
        <f>'прил 6 ведом'!H117</f>
        <v>41635</v>
      </c>
      <c r="H73" s="125">
        <f>'прил 6 ведом'!I117</f>
        <v>41635</v>
      </c>
    </row>
    <row r="74" spans="1:8" ht="118.5" customHeight="1">
      <c r="A74" s="126">
        <v>63</v>
      </c>
      <c r="B74" s="161" t="s">
        <v>228</v>
      </c>
      <c r="C74" s="128" t="s">
        <v>134</v>
      </c>
      <c r="D74" s="126"/>
      <c r="E74" s="127"/>
      <c r="F74" s="125">
        <f>F75</f>
        <v>4996</v>
      </c>
      <c r="G74" s="125">
        <f aca="true" t="shared" si="9" ref="G74:H77">G75</f>
        <v>4996</v>
      </c>
      <c r="H74" s="125">
        <f t="shared" si="9"/>
        <v>4996</v>
      </c>
    </row>
    <row r="75" spans="1:8" ht="33.75" customHeight="1">
      <c r="A75" s="126">
        <v>64</v>
      </c>
      <c r="B75" s="129" t="s">
        <v>81</v>
      </c>
      <c r="C75" s="128" t="s">
        <v>134</v>
      </c>
      <c r="D75" s="126">
        <v>200</v>
      </c>
      <c r="E75" s="127"/>
      <c r="F75" s="125">
        <f>F76</f>
        <v>4996</v>
      </c>
      <c r="G75" s="125">
        <f t="shared" si="9"/>
        <v>4996</v>
      </c>
      <c r="H75" s="125">
        <f t="shared" si="9"/>
        <v>4996</v>
      </c>
    </row>
    <row r="76" spans="1:8" ht="42" customHeight="1">
      <c r="A76" s="126">
        <v>65</v>
      </c>
      <c r="B76" s="129" t="s">
        <v>84</v>
      </c>
      <c r="C76" s="128" t="s">
        <v>134</v>
      </c>
      <c r="D76" s="126">
        <v>240</v>
      </c>
      <c r="E76" s="127"/>
      <c r="F76" s="125">
        <f>F77</f>
        <v>4996</v>
      </c>
      <c r="G76" s="125">
        <f t="shared" si="9"/>
        <v>4996</v>
      </c>
      <c r="H76" s="125">
        <f t="shared" si="9"/>
        <v>4996</v>
      </c>
    </row>
    <row r="77" spans="1:8" ht="17.25" customHeight="1">
      <c r="A77" s="126">
        <v>66</v>
      </c>
      <c r="B77" s="161" t="s">
        <v>209</v>
      </c>
      <c r="C77" s="128" t="s">
        <v>134</v>
      </c>
      <c r="D77" s="126">
        <v>240</v>
      </c>
      <c r="E77" s="127" t="s">
        <v>210</v>
      </c>
      <c r="F77" s="125">
        <f>F78</f>
        <v>4996</v>
      </c>
      <c r="G77" s="125">
        <f t="shared" si="9"/>
        <v>4996</v>
      </c>
      <c r="H77" s="125">
        <f t="shared" si="9"/>
        <v>4996</v>
      </c>
    </row>
    <row r="78" spans="1:8" ht="13.5" customHeight="1">
      <c r="A78" s="126">
        <v>67</v>
      </c>
      <c r="B78" s="161" t="s">
        <v>211</v>
      </c>
      <c r="C78" s="128" t="s">
        <v>134</v>
      </c>
      <c r="D78" s="126">
        <v>240</v>
      </c>
      <c r="E78" s="127" t="s">
        <v>212</v>
      </c>
      <c r="F78" s="125">
        <f>'прил 6 ведом'!G118</f>
        <v>4996</v>
      </c>
      <c r="G78" s="125">
        <f>'прил 6 ведом'!H118</f>
        <v>4996</v>
      </c>
      <c r="H78" s="125">
        <f>'прил 6 ведом'!I118</f>
        <v>4996</v>
      </c>
    </row>
    <row r="79" spans="1:8" ht="40.5" customHeight="1">
      <c r="A79" s="126">
        <v>68</v>
      </c>
      <c r="B79" s="130" t="s">
        <v>253</v>
      </c>
      <c r="C79" s="131">
        <v>200000000</v>
      </c>
      <c r="D79" s="157"/>
      <c r="E79" s="157"/>
      <c r="F79" s="132">
        <f>F80+F86</f>
        <v>1788814</v>
      </c>
      <c r="G79" s="132">
        <f>G80+G86</f>
        <v>1742020</v>
      </c>
      <c r="H79" s="132">
        <f>H80+H86</f>
        <v>1742020</v>
      </c>
    </row>
    <row r="80" spans="1:8" ht="25.5" customHeight="1" hidden="1">
      <c r="A80" s="126">
        <v>69</v>
      </c>
      <c r="B80" s="130" t="s">
        <v>351</v>
      </c>
      <c r="C80" s="131">
        <v>210000000</v>
      </c>
      <c r="D80" s="157"/>
      <c r="E80" s="157"/>
      <c r="F80" s="132">
        <f aca="true" t="shared" si="10" ref="F80:H84">F81</f>
        <v>0</v>
      </c>
      <c r="G80" s="132">
        <f t="shared" si="10"/>
        <v>0</v>
      </c>
      <c r="H80" s="132">
        <f t="shared" si="10"/>
        <v>0</v>
      </c>
    </row>
    <row r="81" spans="1:8" ht="78.75" customHeight="1" hidden="1">
      <c r="A81" s="126">
        <v>70</v>
      </c>
      <c r="B81" s="129" t="s">
        <v>352</v>
      </c>
      <c r="C81" s="128">
        <v>210082060</v>
      </c>
      <c r="D81" s="127"/>
      <c r="E81" s="127"/>
      <c r="F81" s="125">
        <f t="shared" si="10"/>
        <v>0</v>
      </c>
      <c r="G81" s="125">
        <f t="shared" si="10"/>
        <v>0</v>
      </c>
      <c r="H81" s="125">
        <f t="shared" si="10"/>
        <v>0</v>
      </c>
    </row>
    <row r="82" spans="1:8" ht="45" customHeight="1" hidden="1">
      <c r="A82" s="126">
        <v>71</v>
      </c>
      <c r="B82" s="129" t="s">
        <v>107</v>
      </c>
      <c r="C82" s="128">
        <f>C81</f>
        <v>210082060</v>
      </c>
      <c r="D82" s="127" t="s">
        <v>101</v>
      </c>
      <c r="E82" s="127"/>
      <c r="F82" s="125">
        <f t="shared" si="10"/>
        <v>0</v>
      </c>
      <c r="G82" s="125">
        <f t="shared" si="10"/>
        <v>0</v>
      </c>
      <c r="H82" s="125">
        <f t="shared" si="10"/>
        <v>0</v>
      </c>
    </row>
    <row r="83" spans="1:8" ht="18.75" customHeight="1" hidden="1">
      <c r="A83" s="126">
        <v>72</v>
      </c>
      <c r="B83" s="161" t="s">
        <v>108</v>
      </c>
      <c r="C83" s="128">
        <f>C82</f>
        <v>210082060</v>
      </c>
      <c r="D83" s="127" t="s">
        <v>100</v>
      </c>
      <c r="E83" s="127"/>
      <c r="F83" s="125">
        <f t="shared" si="10"/>
        <v>0</v>
      </c>
      <c r="G83" s="125">
        <f t="shared" si="10"/>
        <v>0</v>
      </c>
      <c r="H83" s="125">
        <f t="shared" si="10"/>
        <v>0</v>
      </c>
    </row>
    <row r="84" spans="1:8" ht="16.5" customHeight="1" hidden="1">
      <c r="A84" s="126">
        <v>73</v>
      </c>
      <c r="B84" s="129" t="s">
        <v>25</v>
      </c>
      <c r="C84" s="128">
        <f>C83</f>
        <v>210082060</v>
      </c>
      <c r="D84" s="127" t="s">
        <v>100</v>
      </c>
      <c r="E84" s="127" t="s">
        <v>13</v>
      </c>
      <c r="F84" s="125">
        <f t="shared" si="10"/>
        <v>0</v>
      </c>
      <c r="G84" s="125">
        <f t="shared" si="10"/>
        <v>0</v>
      </c>
      <c r="H84" s="125">
        <f t="shared" si="10"/>
        <v>0</v>
      </c>
    </row>
    <row r="85" spans="1:8" ht="16.5" customHeight="1" hidden="1">
      <c r="A85" s="126">
        <v>74</v>
      </c>
      <c r="B85" s="129" t="s">
        <v>6</v>
      </c>
      <c r="C85" s="128">
        <f>C84</f>
        <v>210082060</v>
      </c>
      <c r="D85" s="127" t="s">
        <v>100</v>
      </c>
      <c r="E85" s="127" t="s">
        <v>14</v>
      </c>
      <c r="F85" s="125">
        <v>0</v>
      </c>
      <c r="G85" s="125">
        <v>0</v>
      </c>
      <c r="H85" s="125">
        <f>G85</f>
        <v>0</v>
      </c>
    </row>
    <row r="86" spans="1:8" ht="38.25" customHeight="1">
      <c r="A86" s="126">
        <v>75</v>
      </c>
      <c r="B86" s="130" t="s">
        <v>137</v>
      </c>
      <c r="C86" s="128">
        <v>140000000</v>
      </c>
      <c r="D86" s="127"/>
      <c r="E86" s="127"/>
      <c r="F86" s="125">
        <f>F87+F92</f>
        <v>1788814</v>
      </c>
      <c r="G86" s="125">
        <f>G87+G92</f>
        <v>1742020</v>
      </c>
      <c r="H86" s="125">
        <f>H87+H92</f>
        <v>1742020</v>
      </c>
    </row>
    <row r="87" spans="1:8" ht="91.5" customHeight="1">
      <c r="A87" s="126">
        <v>76</v>
      </c>
      <c r="B87" s="129" t="s">
        <v>254</v>
      </c>
      <c r="C87" s="128">
        <v>140082060</v>
      </c>
      <c r="D87" s="127"/>
      <c r="E87" s="127"/>
      <c r="F87" s="125">
        <f>F88</f>
        <v>1742020</v>
      </c>
      <c r="G87" s="125">
        <f>G88</f>
        <v>1742020</v>
      </c>
      <c r="H87" s="125">
        <f>H88</f>
        <v>1742020</v>
      </c>
    </row>
    <row r="88" spans="1:8" ht="40.5" customHeight="1">
      <c r="A88" s="126">
        <v>77</v>
      </c>
      <c r="B88" s="129" t="s">
        <v>107</v>
      </c>
      <c r="C88" s="128">
        <f>C87</f>
        <v>140082060</v>
      </c>
      <c r="D88" s="127" t="s">
        <v>101</v>
      </c>
      <c r="E88" s="127"/>
      <c r="F88" s="125">
        <f>F89</f>
        <v>1742020</v>
      </c>
      <c r="G88" s="125">
        <f aca="true" t="shared" si="11" ref="G88:H90">G89</f>
        <v>1742020</v>
      </c>
      <c r="H88" s="125">
        <f t="shared" si="11"/>
        <v>1742020</v>
      </c>
    </row>
    <row r="89" spans="1:8" ht="16.5" customHeight="1">
      <c r="A89" s="126">
        <v>78</v>
      </c>
      <c r="B89" s="161" t="s">
        <v>108</v>
      </c>
      <c r="C89" s="128">
        <f>C88</f>
        <v>140082060</v>
      </c>
      <c r="D89" s="127" t="s">
        <v>100</v>
      </c>
      <c r="E89" s="127"/>
      <c r="F89" s="125">
        <f>F90</f>
        <v>1742020</v>
      </c>
      <c r="G89" s="125">
        <f t="shared" si="11"/>
        <v>1742020</v>
      </c>
      <c r="H89" s="125">
        <f t="shared" si="11"/>
        <v>1742020</v>
      </c>
    </row>
    <row r="90" spans="1:8" ht="16.5" customHeight="1">
      <c r="A90" s="126">
        <v>79</v>
      </c>
      <c r="B90" s="129" t="s">
        <v>25</v>
      </c>
      <c r="C90" s="128">
        <f>C89</f>
        <v>140082060</v>
      </c>
      <c r="D90" s="127" t="s">
        <v>100</v>
      </c>
      <c r="E90" s="127" t="s">
        <v>13</v>
      </c>
      <c r="F90" s="125">
        <f>F91</f>
        <v>1742020</v>
      </c>
      <c r="G90" s="125">
        <f t="shared" si="11"/>
        <v>1742020</v>
      </c>
      <c r="H90" s="125">
        <f t="shared" si="11"/>
        <v>1742020</v>
      </c>
    </row>
    <row r="91" spans="1:8" ht="16.5" customHeight="1">
      <c r="A91" s="126">
        <v>80</v>
      </c>
      <c r="B91" s="129" t="s">
        <v>6</v>
      </c>
      <c r="C91" s="128">
        <f>C90</f>
        <v>140082060</v>
      </c>
      <c r="D91" s="127" t="s">
        <v>100</v>
      </c>
      <c r="E91" s="127" t="s">
        <v>14</v>
      </c>
      <c r="F91" s="125">
        <f>'прил 6 ведом'!G99</f>
        <v>1742020</v>
      </c>
      <c r="G91" s="125">
        <f>'прил 6 ведом'!H99</f>
        <v>1742020</v>
      </c>
      <c r="H91" s="125">
        <f>'прил 6 ведом'!I99</f>
        <v>1742020</v>
      </c>
    </row>
    <row r="92" spans="1:8" ht="29.25" customHeight="1">
      <c r="A92" s="126">
        <v>81</v>
      </c>
      <c r="B92" s="129" t="s">
        <v>81</v>
      </c>
      <c r="C92" s="128">
        <f>C93</f>
        <v>220082060</v>
      </c>
      <c r="D92" s="127" t="s">
        <v>101</v>
      </c>
      <c r="E92" s="127"/>
      <c r="F92" s="125">
        <f aca="true" t="shared" si="12" ref="F92:H94">F93</f>
        <v>46794</v>
      </c>
      <c r="G92" s="125">
        <f t="shared" si="12"/>
        <v>0</v>
      </c>
      <c r="H92" s="125">
        <f t="shared" si="12"/>
        <v>0</v>
      </c>
    </row>
    <row r="93" spans="1:8" ht="41.25" customHeight="1">
      <c r="A93" s="126">
        <v>82</v>
      </c>
      <c r="B93" s="129" t="s">
        <v>84</v>
      </c>
      <c r="C93" s="128">
        <f>C94</f>
        <v>220082060</v>
      </c>
      <c r="D93" s="127" t="s">
        <v>100</v>
      </c>
      <c r="E93" s="127"/>
      <c r="F93" s="125">
        <f t="shared" si="12"/>
        <v>46794</v>
      </c>
      <c r="G93" s="125">
        <f t="shared" si="12"/>
        <v>0</v>
      </c>
      <c r="H93" s="125">
        <f t="shared" si="12"/>
        <v>0</v>
      </c>
    </row>
    <row r="94" spans="1:8" ht="16.5" customHeight="1">
      <c r="A94" s="126">
        <v>83</v>
      </c>
      <c r="B94" s="129" t="s">
        <v>93</v>
      </c>
      <c r="C94" s="128">
        <f>C95</f>
        <v>220082060</v>
      </c>
      <c r="D94" s="127" t="s">
        <v>100</v>
      </c>
      <c r="E94" s="127" t="s">
        <v>315</v>
      </c>
      <c r="F94" s="125">
        <f t="shared" si="12"/>
        <v>46794</v>
      </c>
      <c r="G94" s="125">
        <f t="shared" si="12"/>
        <v>0</v>
      </c>
      <c r="H94" s="125">
        <f t="shared" si="12"/>
        <v>0</v>
      </c>
    </row>
    <row r="95" spans="1:8" ht="16.5" customHeight="1">
      <c r="A95" s="126">
        <v>84</v>
      </c>
      <c r="B95" s="129" t="s">
        <v>94</v>
      </c>
      <c r="C95" s="128">
        <v>220082060</v>
      </c>
      <c r="D95" s="127" t="s">
        <v>100</v>
      </c>
      <c r="E95" s="127" t="s">
        <v>316</v>
      </c>
      <c r="F95" s="125">
        <f>'прил 6 ведом'!G128</f>
        <v>46794</v>
      </c>
      <c r="G95" s="125">
        <f>'прил 6 ведом'!H128</f>
        <v>0</v>
      </c>
      <c r="H95" s="125">
        <f>'прил 6 ведом'!I128</f>
        <v>0</v>
      </c>
    </row>
    <row r="96" spans="1:8" ht="28.5" customHeight="1">
      <c r="A96" s="126">
        <v>85</v>
      </c>
      <c r="B96" s="130" t="s">
        <v>65</v>
      </c>
      <c r="C96" s="131">
        <v>8100000000</v>
      </c>
      <c r="D96" s="156"/>
      <c r="E96" s="157"/>
      <c r="F96" s="132">
        <f>F97</f>
        <v>3936475</v>
      </c>
      <c r="G96" s="132">
        <f>G97</f>
        <v>3890496</v>
      </c>
      <c r="H96" s="132">
        <f>H97</f>
        <v>3796671</v>
      </c>
    </row>
    <row r="97" spans="1:8" ht="30.75" customHeight="1">
      <c r="A97" s="126">
        <v>86</v>
      </c>
      <c r="B97" s="129" t="s">
        <v>69</v>
      </c>
      <c r="C97" s="128">
        <v>8110000000</v>
      </c>
      <c r="D97" s="126"/>
      <c r="E97" s="127"/>
      <c r="F97" s="125">
        <f>F112+F117+F98+F107</f>
        <v>3936475</v>
      </c>
      <c r="G97" s="125">
        <f>G112+G117+G98+G107</f>
        <v>3890496</v>
      </c>
      <c r="H97" s="125">
        <f>H112+H117+H98+H107</f>
        <v>3796671</v>
      </c>
    </row>
    <row r="98" spans="1:8" ht="90" customHeight="1">
      <c r="A98" s="126">
        <v>87</v>
      </c>
      <c r="B98" s="129" t="s">
        <v>38</v>
      </c>
      <c r="C98" s="128">
        <v>8110051180</v>
      </c>
      <c r="D98" s="127"/>
      <c r="E98" s="127"/>
      <c r="F98" s="132">
        <f>F99+F103</f>
        <v>104467</v>
      </c>
      <c r="G98" s="132">
        <f>G99+G103</f>
        <v>107475</v>
      </c>
      <c r="H98" s="132">
        <f>H99+H103</f>
        <v>0</v>
      </c>
    </row>
    <row r="99" spans="1:8" ht="30.75" customHeight="1">
      <c r="A99" s="126">
        <v>88</v>
      </c>
      <c r="B99" s="129" t="s">
        <v>83</v>
      </c>
      <c r="C99" s="128">
        <v>8110051180</v>
      </c>
      <c r="D99" s="127" t="s">
        <v>170</v>
      </c>
      <c r="E99" s="127"/>
      <c r="F99" s="125">
        <f aca="true" t="shared" si="13" ref="F99:H101">F100</f>
        <v>104467</v>
      </c>
      <c r="G99" s="125">
        <f t="shared" si="13"/>
        <v>107475</v>
      </c>
      <c r="H99" s="125">
        <f t="shared" si="13"/>
        <v>0</v>
      </c>
    </row>
    <row r="100" spans="1:8" ht="30.75" customHeight="1">
      <c r="A100" s="126">
        <v>89</v>
      </c>
      <c r="B100" s="129" t="s">
        <v>64</v>
      </c>
      <c r="C100" s="128">
        <v>8110051180</v>
      </c>
      <c r="D100" s="127" t="s">
        <v>80</v>
      </c>
      <c r="E100" s="127"/>
      <c r="F100" s="125">
        <f t="shared" si="13"/>
        <v>104467</v>
      </c>
      <c r="G100" s="125">
        <f t="shared" si="13"/>
        <v>107475</v>
      </c>
      <c r="H100" s="125">
        <f t="shared" si="13"/>
        <v>0</v>
      </c>
    </row>
    <row r="101" spans="1:8" ht="18" customHeight="1">
      <c r="A101" s="126">
        <v>90</v>
      </c>
      <c r="B101" s="129" t="s">
        <v>286</v>
      </c>
      <c r="C101" s="128">
        <v>8110051180</v>
      </c>
      <c r="D101" s="127" t="s">
        <v>80</v>
      </c>
      <c r="E101" s="127" t="s">
        <v>288</v>
      </c>
      <c r="F101" s="125">
        <f t="shared" si="13"/>
        <v>104467</v>
      </c>
      <c r="G101" s="125">
        <f t="shared" si="13"/>
        <v>107475</v>
      </c>
      <c r="H101" s="125">
        <f t="shared" si="13"/>
        <v>0</v>
      </c>
    </row>
    <row r="102" spans="1:8" ht="18.75" customHeight="1">
      <c r="A102" s="126">
        <v>91</v>
      </c>
      <c r="B102" s="129" t="s">
        <v>287</v>
      </c>
      <c r="C102" s="128">
        <v>8110051180</v>
      </c>
      <c r="D102" s="127" t="s">
        <v>80</v>
      </c>
      <c r="E102" s="127" t="s">
        <v>289</v>
      </c>
      <c r="F102" s="125">
        <f>'прил 6 ведом'!G54</f>
        <v>104467</v>
      </c>
      <c r="G102" s="125">
        <f>'прил 6 ведом'!H54</f>
        <v>107475</v>
      </c>
      <c r="H102" s="125">
        <f>'прил 6 ведом'!I54</f>
        <v>0</v>
      </c>
    </row>
    <row r="103" spans="1:8" ht="30.75" customHeight="1">
      <c r="A103" s="126">
        <v>92</v>
      </c>
      <c r="B103" s="129" t="s">
        <v>81</v>
      </c>
      <c r="C103" s="128">
        <v>8110051180</v>
      </c>
      <c r="D103" s="127" t="s">
        <v>82</v>
      </c>
      <c r="E103" s="127"/>
      <c r="F103" s="125">
        <f aca="true" t="shared" si="14" ref="F103:H105">F104</f>
        <v>0</v>
      </c>
      <c r="G103" s="125">
        <f t="shared" si="14"/>
        <v>0</v>
      </c>
      <c r="H103" s="125">
        <f t="shared" si="14"/>
        <v>0</v>
      </c>
    </row>
    <row r="104" spans="1:8" ht="30.75" customHeight="1">
      <c r="A104" s="126">
        <v>93</v>
      </c>
      <c r="B104" s="129" t="s">
        <v>84</v>
      </c>
      <c r="C104" s="128">
        <v>8110051180</v>
      </c>
      <c r="D104" s="127" t="s">
        <v>85</v>
      </c>
      <c r="E104" s="127"/>
      <c r="F104" s="125">
        <f t="shared" si="14"/>
        <v>0</v>
      </c>
      <c r="G104" s="125">
        <f t="shared" si="14"/>
        <v>0</v>
      </c>
      <c r="H104" s="125">
        <f t="shared" si="14"/>
        <v>0</v>
      </c>
    </row>
    <row r="105" spans="1:8" ht="16.5" customHeight="1">
      <c r="A105" s="126">
        <v>94</v>
      </c>
      <c r="B105" s="129" t="s">
        <v>286</v>
      </c>
      <c r="C105" s="128">
        <v>8110051180</v>
      </c>
      <c r="D105" s="127" t="s">
        <v>85</v>
      </c>
      <c r="E105" s="127" t="s">
        <v>288</v>
      </c>
      <c r="F105" s="125">
        <f t="shared" si="14"/>
        <v>0</v>
      </c>
      <c r="G105" s="125">
        <f t="shared" si="14"/>
        <v>0</v>
      </c>
      <c r="H105" s="125">
        <f t="shared" si="14"/>
        <v>0</v>
      </c>
    </row>
    <row r="106" spans="1:8" ht="30" customHeight="1">
      <c r="A106" s="126">
        <v>95</v>
      </c>
      <c r="B106" s="129" t="s">
        <v>287</v>
      </c>
      <c r="C106" s="128">
        <v>8110051180</v>
      </c>
      <c r="D106" s="127" t="s">
        <v>85</v>
      </c>
      <c r="E106" s="127" t="s">
        <v>289</v>
      </c>
      <c r="F106" s="125">
        <v>0</v>
      </c>
      <c r="G106" s="125">
        <v>0</v>
      </c>
      <c r="H106" s="125">
        <v>0</v>
      </c>
    </row>
    <row r="107" spans="1:8" ht="102" customHeight="1">
      <c r="A107" s="126">
        <v>96</v>
      </c>
      <c r="B107" s="130" t="s">
        <v>70</v>
      </c>
      <c r="C107" s="131">
        <v>8110075140</v>
      </c>
      <c r="D107" s="157"/>
      <c r="E107" s="157"/>
      <c r="F107" s="132">
        <f aca="true" t="shared" si="15" ref="F107:H110">F108</f>
        <v>6472</v>
      </c>
      <c r="G107" s="132">
        <f t="shared" si="15"/>
        <v>6472</v>
      </c>
      <c r="H107" s="132">
        <f t="shared" si="15"/>
        <v>6472</v>
      </c>
    </row>
    <row r="108" spans="1:8" ht="32.25" customHeight="1">
      <c r="A108" s="126">
        <v>97</v>
      </c>
      <c r="B108" s="129" t="s">
        <v>81</v>
      </c>
      <c r="C108" s="128">
        <v>8110075140</v>
      </c>
      <c r="D108" s="127" t="s">
        <v>82</v>
      </c>
      <c r="E108" s="127"/>
      <c r="F108" s="125">
        <f t="shared" si="15"/>
        <v>6472</v>
      </c>
      <c r="G108" s="125">
        <f t="shared" si="15"/>
        <v>6472</v>
      </c>
      <c r="H108" s="125">
        <f t="shared" si="15"/>
        <v>6472</v>
      </c>
    </row>
    <row r="109" spans="1:8" ht="39" customHeight="1">
      <c r="A109" s="126">
        <v>98</v>
      </c>
      <c r="B109" s="129" t="s">
        <v>84</v>
      </c>
      <c r="C109" s="128">
        <v>8110075140</v>
      </c>
      <c r="D109" s="127" t="s">
        <v>85</v>
      </c>
      <c r="E109" s="127"/>
      <c r="F109" s="125">
        <f t="shared" si="15"/>
        <v>6472</v>
      </c>
      <c r="G109" s="125">
        <f t="shared" si="15"/>
        <v>6472</v>
      </c>
      <c r="H109" s="125">
        <f t="shared" si="15"/>
        <v>6472</v>
      </c>
    </row>
    <row r="110" spans="1:8" ht="16.5" customHeight="1">
      <c r="A110" s="126">
        <v>99</v>
      </c>
      <c r="B110" s="129" t="s">
        <v>274</v>
      </c>
      <c r="C110" s="128">
        <v>8110075140</v>
      </c>
      <c r="D110" s="127" t="s">
        <v>85</v>
      </c>
      <c r="E110" s="127" t="s">
        <v>8</v>
      </c>
      <c r="F110" s="125">
        <f t="shared" si="15"/>
        <v>6472</v>
      </c>
      <c r="G110" s="125">
        <f t="shared" si="15"/>
        <v>6472</v>
      </c>
      <c r="H110" s="125">
        <f t="shared" si="15"/>
        <v>6472</v>
      </c>
    </row>
    <row r="111" spans="1:8" ht="20.25" customHeight="1">
      <c r="A111" s="126">
        <v>100</v>
      </c>
      <c r="B111" s="129" t="s">
        <v>285</v>
      </c>
      <c r="C111" s="128">
        <v>8110075140</v>
      </c>
      <c r="D111" s="127" t="s">
        <v>85</v>
      </c>
      <c r="E111" s="127" t="s">
        <v>284</v>
      </c>
      <c r="F111" s="125">
        <f>'прил 6 ведом'!G39</f>
        <v>6472</v>
      </c>
      <c r="G111" s="125">
        <f>'прил 6 ведом'!H39</f>
        <v>6472</v>
      </c>
      <c r="H111" s="125">
        <f>'прил 6 ведом'!I39</f>
        <v>6472</v>
      </c>
    </row>
    <row r="112" spans="1:8" ht="80.25" customHeight="1">
      <c r="A112" s="126">
        <v>101</v>
      </c>
      <c r="B112" s="129" t="s">
        <v>240</v>
      </c>
      <c r="C112" s="128">
        <v>8110080050</v>
      </c>
      <c r="D112" s="127"/>
      <c r="E112" s="127"/>
      <c r="F112" s="132">
        <f aca="true" t="shared" si="16" ref="F112:H115">F113</f>
        <v>1000</v>
      </c>
      <c r="G112" s="132">
        <f t="shared" si="16"/>
        <v>1000</v>
      </c>
      <c r="H112" s="132">
        <f t="shared" si="16"/>
        <v>1000</v>
      </c>
    </row>
    <row r="113" spans="1:8" ht="16.5" customHeight="1">
      <c r="A113" s="126">
        <v>102</v>
      </c>
      <c r="B113" s="129" t="s">
        <v>67</v>
      </c>
      <c r="C113" s="128">
        <v>8110080050</v>
      </c>
      <c r="D113" s="127" t="s">
        <v>68</v>
      </c>
      <c r="E113" s="127"/>
      <c r="F113" s="125">
        <f t="shared" si="16"/>
        <v>1000</v>
      </c>
      <c r="G113" s="125">
        <f t="shared" si="16"/>
        <v>1000</v>
      </c>
      <c r="H113" s="125">
        <f t="shared" si="16"/>
        <v>1000</v>
      </c>
    </row>
    <row r="114" spans="1:8" ht="18" customHeight="1">
      <c r="A114" s="126">
        <v>103</v>
      </c>
      <c r="B114" s="129" t="s">
        <v>169</v>
      </c>
      <c r="C114" s="128">
        <v>8110080050</v>
      </c>
      <c r="D114" s="127" t="s">
        <v>168</v>
      </c>
      <c r="E114" s="127"/>
      <c r="F114" s="125">
        <f t="shared" si="16"/>
        <v>1000</v>
      </c>
      <c r="G114" s="125">
        <f t="shared" si="16"/>
        <v>1000</v>
      </c>
      <c r="H114" s="125">
        <f t="shared" si="16"/>
        <v>1000</v>
      </c>
    </row>
    <row r="115" spans="1:8" ht="16.5" customHeight="1">
      <c r="A115" s="126">
        <v>104</v>
      </c>
      <c r="B115" s="129" t="s">
        <v>274</v>
      </c>
      <c r="C115" s="128">
        <v>8110080050</v>
      </c>
      <c r="D115" s="127" t="s">
        <v>168</v>
      </c>
      <c r="E115" s="127" t="s">
        <v>8</v>
      </c>
      <c r="F115" s="125">
        <f t="shared" si="16"/>
        <v>1000</v>
      </c>
      <c r="G115" s="125">
        <f t="shared" si="16"/>
        <v>1000</v>
      </c>
      <c r="H115" s="125">
        <f t="shared" si="16"/>
        <v>1000</v>
      </c>
    </row>
    <row r="116" spans="1:8" ht="17.25" customHeight="1">
      <c r="A116" s="126">
        <v>105</v>
      </c>
      <c r="B116" s="129" t="s">
        <v>169</v>
      </c>
      <c r="C116" s="128">
        <v>8110080050</v>
      </c>
      <c r="D116" s="126">
        <v>870</v>
      </c>
      <c r="E116" s="127" t="s">
        <v>23</v>
      </c>
      <c r="F116" s="125">
        <v>1000</v>
      </c>
      <c r="G116" s="125">
        <v>1000</v>
      </c>
      <c r="H116" s="125">
        <v>1000</v>
      </c>
    </row>
    <row r="117" spans="1:8" ht="71.25" customHeight="1">
      <c r="A117" s="126">
        <v>106</v>
      </c>
      <c r="B117" s="130" t="s">
        <v>66</v>
      </c>
      <c r="C117" s="131">
        <v>8110080210</v>
      </c>
      <c r="D117" s="156"/>
      <c r="E117" s="157"/>
      <c r="F117" s="132">
        <f>F118+F122+F126</f>
        <v>3824536</v>
      </c>
      <c r="G117" s="132">
        <f>G118+G122+G126</f>
        <v>3775549</v>
      </c>
      <c r="H117" s="132">
        <f>H118+H122+H126</f>
        <v>3789199</v>
      </c>
    </row>
    <row r="118" spans="1:8" ht="80.25" customHeight="1">
      <c r="A118" s="126">
        <v>107</v>
      </c>
      <c r="B118" s="129" t="s">
        <v>83</v>
      </c>
      <c r="C118" s="128">
        <v>8110080210</v>
      </c>
      <c r="D118" s="126">
        <v>100</v>
      </c>
      <c r="E118" s="127"/>
      <c r="F118" s="125">
        <f aca="true" t="shared" si="17" ref="F118:H120">F119</f>
        <v>3322881</v>
      </c>
      <c r="G118" s="125">
        <f t="shared" si="17"/>
        <v>3322881</v>
      </c>
      <c r="H118" s="125">
        <f t="shared" si="17"/>
        <v>3322881</v>
      </c>
    </row>
    <row r="119" spans="1:8" ht="40.5" customHeight="1">
      <c r="A119" s="126">
        <v>108</v>
      </c>
      <c r="B119" s="129" t="s">
        <v>64</v>
      </c>
      <c r="C119" s="128">
        <v>8110080210</v>
      </c>
      <c r="D119" s="126">
        <v>120</v>
      </c>
      <c r="E119" s="127"/>
      <c r="F119" s="125">
        <f>F120</f>
        <v>3322881</v>
      </c>
      <c r="G119" s="125">
        <f>G120</f>
        <v>3322881</v>
      </c>
      <c r="H119" s="125">
        <f>H120</f>
        <v>3322881</v>
      </c>
    </row>
    <row r="120" spans="1:8" ht="14.25" customHeight="1">
      <c r="A120" s="126">
        <v>109</v>
      </c>
      <c r="B120" s="129" t="s">
        <v>274</v>
      </c>
      <c r="C120" s="128">
        <v>8110080210</v>
      </c>
      <c r="D120" s="126">
        <v>120</v>
      </c>
      <c r="E120" s="127" t="s">
        <v>8</v>
      </c>
      <c r="F120" s="125">
        <f t="shared" si="17"/>
        <v>3322881</v>
      </c>
      <c r="G120" s="125">
        <f>G121</f>
        <v>3322881</v>
      </c>
      <c r="H120" s="125">
        <f>H121</f>
        <v>3322881</v>
      </c>
    </row>
    <row r="121" spans="1:8" ht="78" customHeight="1">
      <c r="A121" s="126">
        <v>110</v>
      </c>
      <c r="B121" s="129" t="s">
        <v>278</v>
      </c>
      <c r="C121" s="128">
        <v>8110080210</v>
      </c>
      <c r="D121" s="126">
        <v>120</v>
      </c>
      <c r="E121" s="127" t="s">
        <v>10</v>
      </c>
      <c r="F121" s="125">
        <f>'прил 6 ведом'!G25</f>
        <v>3322881</v>
      </c>
      <c r="G121" s="125">
        <f>'прил 6 ведом'!H25</f>
        <v>3322881</v>
      </c>
      <c r="H121" s="125">
        <f>'прил 6 ведом'!I25</f>
        <v>3322881</v>
      </c>
    </row>
    <row r="122" spans="1:8" ht="27">
      <c r="A122" s="126">
        <v>111</v>
      </c>
      <c r="B122" s="129" t="s">
        <v>81</v>
      </c>
      <c r="C122" s="128">
        <v>8110080210</v>
      </c>
      <c r="D122" s="126">
        <v>200</v>
      </c>
      <c r="E122" s="127"/>
      <c r="F122" s="125">
        <f aca="true" t="shared" si="18" ref="F122:H124">F123</f>
        <v>497075</v>
      </c>
      <c r="G122" s="125">
        <f t="shared" si="18"/>
        <v>448088</v>
      </c>
      <c r="H122" s="125">
        <f t="shared" si="18"/>
        <v>461738</v>
      </c>
    </row>
    <row r="123" spans="1:8" ht="40.5">
      <c r="A123" s="126">
        <v>112</v>
      </c>
      <c r="B123" s="129" t="s">
        <v>84</v>
      </c>
      <c r="C123" s="128">
        <v>8110080210</v>
      </c>
      <c r="D123" s="126">
        <v>240</v>
      </c>
      <c r="E123" s="127"/>
      <c r="F123" s="125">
        <f t="shared" si="18"/>
        <v>497075</v>
      </c>
      <c r="G123" s="125">
        <f t="shared" si="18"/>
        <v>448088</v>
      </c>
      <c r="H123" s="125">
        <f t="shared" si="18"/>
        <v>461738</v>
      </c>
    </row>
    <row r="124" spans="1:8" ht="13.5">
      <c r="A124" s="126">
        <v>113</v>
      </c>
      <c r="B124" s="129" t="s">
        <v>274</v>
      </c>
      <c r="C124" s="128">
        <v>8110080210</v>
      </c>
      <c r="D124" s="126">
        <v>240</v>
      </c>
      <c r="E124" s="127" t="s">
        <v>8</v>
      </c>
      <c r="F124" s="162">
        <f t="shared" si="18"/>
        <v>497075</v>
      </c>
      <c r="G124" s="162">
        <f t="shared" si="18"/>
        <v>448088</v>
      </c>
      <c r="H124" s="162">
        <f t="shared" si="18"/>
        <v>461738</v>
      </c>
    </row>
    <row r="125" spans="1:8" ht="78.75" customHeight="1">
      <c r="A125" s="126">
        <v>114</v>
      </c>
      <c r="B125" s="129" t="s">
        <v>278</v>
      </c>
      <c r="C125" s="128">
        <v>8110080210</v>
      </c>
      <c r="D125" s="126">
        <v>240</v>
      </c>
      <c r="E125" s="127" t="s">
        <v>10</v>
      </c>
      <c r="F125" s="125">
        <f>'прил 6 ведом'!G27</f>
        <v>497075</v>
      </c>
      <c r="G125" s="125">
        <v>448088</v>
      </c>
      <c r="H125" s="125">
        <f>'прил 6 ведом'!I27</f>
        <v>461738</v>
      </c>
    </row>
    <row r="126" spans="1:8" ht="13.5">
      <c r="A126" s="126">
        <v>115</v>
      </c>
      <c r="B126" s="129" t="s">
        <v>67</v>
      </c>
      <c r="C126" s="128">
        <v>8110080210</v>
      </c>
      <c r="D126" s="126">
        <v>800</v>
      </c>
      <c r="E126" s="127"/>
      <c r="F126" s="125">
        <f aca="true" t="shared" si="19" ref="F126:H128">F127</f>
        <v>4580</v>
      </c>
      <c r="G126" s="125">
        <f t="shared" si="19"/>
        <v>4580</v>
      </c>
      <c r="H126" s="125">
        <f t="shared" si="19"/>
        <v>4580</v>
      </c>
    </row>
    <row r="127" spans="1:8" ht="13.5">
      <c r="A127" s="126">
        <v>116</v>
      </c>
      <c r="B127" s="129" t="s">
        <v>171</v>
      </c>
      <c r="C127" s="128">
        <v>8110080210</v>
      </c>
      <c r="D127" s="126">
        <v>850</v>
      </c>
      <c r="E127" s="127"/>
      <c r="F127" s="125">
        <f t="shared" si="19"/>
        <v>4580</v>
      </c>
      <c r="G127" s="125">
        <f t="shared" si="19"/>
        <v>4580</v>
      </c>
      <c r="H127" s="125">
        <f t="shared" si="19"/>
        <v>4580</v>
      </c>
    </row>
    <row r="128" spans="1:8" ht="13.5">
      <c r="A128" s="126">
        <v>117</v>
      </c>
      <c r="B128" s="129" t="s">
        <v>274</v>
      </c>
      <c r="C128" s="128">
        <v>8110080210</v>
      </c>
      <c r="D128" s="126">
        <v>850</v>
      </c>
      <c r="E128" s="127" t="s">
        <v>8</v>
      </c>
      <c r="F128" s="125">
        <f t="shared" si="19"/>
        <v>4580</v>
      </c>
      <c r="G128" s="125">
        <f t="shared" si="19"/>
        <v>4580</v>
      </c>
      <c r="H128" s="125">
        <f t="shared" si="19"/>
        <v>4580</v>
      </c>
    </row>
    <row r="129" spans="1:8" ht="81" customHeight="1">
      <c r="A129" s="126">
        <v>118</v>
      </c>
      <c r="B129" s="129" t="s">
        <v>278</v>
      </c>
      <c r="C129" s="128">
        <v>8110080210</v>
      </c>
      <c r="D129" s="126">
        <v>850</v>
      </c>
      <c r="E129" s="127" t="s">
        <v>10</v>
      </c>
      <c r="F129" s="125">
        <v>4580</v>
      </c>
      <c r="G129" s="125">
        <v>4580</v>
      </c>
      <c r="H129" s="125">
        <v>4580</v>
      </c>
    </row>
    <row r="130" spans="1:8" ht="97.5" customHeight="1" hidden="1">
      <c r="A130" s="126">
        <v>119</v>
      </c>
      <c r="B130" s="129" t="s">
        <v>241</v>
      </c>
      <c r="C130" s="128">
        <v>8110080850</v>
      </c>
      <c r="D130" s="126"/>
      <c r="E130" s="127"/>
      <c r="F130" s="132">
        <f aca="true" t="shared" si="20" ref="F130:H133">F131</f>
        <v>0</v>
      </c>
      <c r="G130" s="132">
        <f t="shared" si="20"/>
        <v>0</v>
      </c>
      <c r="H130" s="132">
        <f t="shared" si="20"/>
        <v>0</v>
      </c>
    </row>
    <row r="131" spans="1:8" ht="30" customHeight="1" hidden="1">
      <c r="A131" s="126">
        <v>120</v>
      </c>
      <c r="B131" s="129" t="s">
        <v>81</v>
      </c>
      <c r="C131" s="128">
        <v>8110080850</v>
      </c>
      <c r="D131" s="126">
        <v>200</v>
      </c>
      <c r="E131" s="127"/>
      <c r="F131" s="125">
        <f t="shared" si="20"/>
        <v>0</v>
      </c>
      <c r="G131" s="125">
        <f t="shared" si="20"/>
        <v>0</v>
      </c>
      <c r="H131" s="125">
        <f t="shared" si="20"/>
        <v>0</v>
      </c>
    </row>
    <row r="132" spans="1:8" ht="42" customHeight="1" hidden="1">
      <c r="A132" s="126">
        <v>121</v>
      </c>
      <c r="B132" s="129" t="s">
        <v>84</v>
      </c>
      <c r="C132" s="128">
        <v>8110080850</v>
      </c>
      <c r="D132" s="126">
        <v>240</v>
      </c>
      <c r="E132" s="127"/>
      <c r="F132" s="125">
        <f t="shared" si="20"/>
        <v>0</v>
      </c>
      <c r="G132" s="125">
        <f t="shared" si="20"/>
        <v>0</v>
      </c>
      <c r="H132" s="125">
        <f t="shared" si="20"/>
        <v>0</v>
      </c>
    </row>
    <row r="133" spans="1:8" ht="18" customHeight="1" hidden="1">
      <c r="A133" s="126">
        <v>122</v>
      </c>
      <c r="B133" s="129" t="s">
        <v>274</v>
      </c>
      <c r="C133" s="128">
        <v>8110080850</v>
      </c>
      <c r="D133" s="126">
        <v>240</v>
      </c>
      <c r="E133" s="127" t="s">
        <v>8</v>
      </c>
      <c r="F133" s="125">
        <f t="shared" si="20"/>
        <v>0</v>
      </c>
      <c r="G133" s="125">
        <f t="shared" si="20"/>
        <v>0</v>
      </c>
      <c r="H133" s="125">
        <f t="shared" si="20"/>
        <v>0</v>
      </c>
    </row>
    <row r="134" spans="1:8" ht="17.25" customHeight="1" hidden="1">
      <c r="A134" s="126">
        <v>123</v>
      </c>
      <c r="B134" s="129" t="s">
        <v>285</v>
      </c>
      <c r="C134" s="128">
        <v>8110080850</v>
      </c>
      <c r="D134" s="126">
        <v>240</v>
      </c>
      <c r="E134" s="127" t="s">
        <v>284</v>
      </c>
      <c r="F134" s="125">
        <v>0</v>
      </c>
      <c r="G134" s="125">
        <v>0</v>
      </c>
      <c r="H134" s="125">
        <v>0</v>
      </c>
    </row>
    <row r="135" spans="1:8" ht="55.5" customHeight="1">
      <c r="A135" s="126">
        <v>124</v>
      </c>
      <c r="B135" s="130" t="s">
        <v>61</v>
      </c>
      <c r="C135" s="131">
        <v>9100000000</v>
      </c>
      <c r="D135" s="156"/>
      <c r="E135" s="157"/>
      <c r="F135" s="132">
        <f>F136</f>
        <v>940190</v>
      </c>
      <c r="G135" s="132">
        <f>G136</f>
        <v>940190</v>
      </c>
      <c r="H135" s="132">
        <f>H136</f>
        <v>940190</v>
      </c>
    </row>
    <row r="136" spans="1:8" ht="27">
      <c r="A136" s="126">
        <v>125</v>
      </c>
      <c r="B136" s="129" t="s">
        <v>62</v>
      </c>
      <c r="C136" s="128">
        <v>9110000000</v>
      </c>
      <c r="D136" s="126"/>
      <c r="E136" s="127"/>
      <c r="F136" s="125">
        <f>F139</f>
        <v>940190</v>
      </c>
      <c r="G136" s="125">
        <f>G139</f>
        <v>940190</v>
      </c>
      <c r="H136" s="125">
        <f>H139</f>
        <v>940190</v>
      </c>
    </row>
    <row r="137" spans="1:8" ht="90" customHeight="1">
      <c r="A137" s="126">
        <v>126</v>
      </c>
      <c r="B137" s="129" t="s">
        <v>63</v>
      </c>
      <c r="C137" s="128">
        <v>9110080210</v>
      </c>
      <c r="D137" s="126"/>
      <c r="E137" s="127"/>
      <c r="F137" s="125">
        <f aca="true" t="shared" si="21" ref="F137:H140">F138</f>
        <v>940190</v>
      </c>
      <c r="G137" s="125">
        <f t="shared" si="21"/>
        <v>940190</v>
      </c>
      <c r="H137" s="125">
        <f t="shared" si="21"/>
        <v>940190</v>
      </c>
    </row>
    <row r="138" spans="1:8" ht="83.25" customHeight="1">
      <c r="A138" s="126">
        <v>127</v>
      </c>
      <c r="B138" s="129" t="s">
        <v>83</v>
      </c>
      <c r="C138" s="128">
        <v>9110080210</v>
      </c>
      <c r="D138" s="126">
        <v>100</v>
      </c>
      <c r="E138" s="127"/>
      <c r="F138" s="125">
        <f t="shared" si="21"/>
        <v>940190</v>
      </c>
      <c r="G138" s="125">
        <f t="shared" si="21"/>
        <v>940190</v>
      </c>
      <c r="H138" s="125">
        <f t="shared" si="21"/>
        <v>940190</v>
      </c>
    </row>
    <row r="139" spans="1:8" ht="40.5">
      <c r="A139" s="126">
        <v>128</v>
      </c>
      <c r="B139" s="129" t="s">
        <v>64</v>
      </c>
      <c r="C139" s="128">
        <v>9110080210</v>
      </c>
      <c r="D139" s="126">
        <v>120</v>
      </c>
      <c r="E139" s="127"/>
      <c r="F139" s="125">
        <f t="shared" si="21"/>
        <v>940190</v>
      </c>
      <c r="G139" s="125">
        <f t="shared" si="21"/>
        <v>940190</v>
      </c>
      <c r="H139" s="125">
        <f t="shared" si="21"/>
        <v>940190</v>
      </c>
    </row>
    <row r="140" spans="1:8" ht="13.5">
      <c r="A140" s="126">
        <v>129</v>
      </c>
      <c r="B140" s="129" t="s">
        <v>274</v>
      </c>
      <c r="C140" s="128">
        <v>9110080210</v>
      </c>
      <c r="D140" s="126">
        <v>120</v>
      </c>
      <c r="E140" s="127" t="s">
        <v>8</v>
      </c>
      <c r="F140" s="125">
        <f t="shared" si="21"/>
        <v>940190</v>
      </c>
      <c r="G140" s="125">
        <f t="shared" si="21"/>
        <v>940190</v>
      </c>
      <c r="H140" s="125">
        <f t="shared" si="21"/>
        <v>940190</v>
      </c>
    </row>
    <row r="141" spans="1:8" ht="54.75" customHeight="1">
      <c r="A141" s="126">
        <v>130</v>
      </c>
      <c r="B141" s="129" t="s">
        <v>16</v>
      </c>
      <c r="C141" s="128">
        <v>9110080210</v>
      </c>
      <c r="D141" s="126">
        <v>120</v>
      </c>
      <c r="E141" s="127" t="s">
        <v>9</v>
      </c>
      <c r="F141" s="125">
        <f>'прил 6 ведом'!G14</f>
        <v>940190</v>
      </c>
      <c r="G141" s="125">
        <f>'прил 6 ведом'!H14</f>
        <v>940190</v>
      </c>
      <c r="H141" s="125">
        <f>'прил 6 ведом'!I14</f>
        <v>940190</v>
      </c>
    </row>
    <row r="142" spans="1:8" ht="42" customHeight="1">
      <c r="A142" s="126">
        <v>131</v>
      </c>
      <c r="B142" s="163" t="s">
        <v>353</v>
      </c>
      <c r="C142" s="131">
        <v>0</v>
      </c>
      <c r="D142" s="157" t="s">
        <v>341</v>
      </c>
      <c r="E142" s="157" t="s">
        <v>307</v>
      </c>
      <c r="F142" s="132">
        <f>F143+F147</f>
        <v>74932</v>
      </c>
      <c r="G142" s="132">
        <f>G143+G147</f>
        <v>74932</v>
      </c>
      <c r="H142" s="132">
        <f>H143+H147</f>
        <v>74932</v>
      </c>
    </row>
    <row r="143" spans="1:8" ht="207" customHeight="1">
      <c r="A143" s="126">
        <v>132</v>
      </c>
      <c r="B143" s="170" t="s">
        <v>345</v>
      </c>
      <c r="C143" s="128">
        <v>140082110</v>
      </c>
      <c r="D143" s="127" t="s">
        <v>341</v>
      </c>
      <c r="E143" s="127" t="s">
        <v>338</v>
      </c>
      <c r="F143" s="125">
        <f aca="true" t="shared" si="22" ref="F143:H144">F144</f>
        <v>48528</v>
      </c>
      <c r="G143" s="125">
        <f t="shared" si="22"/>
        <v>48528</v>
      </c>
      <c r="H143" s="125">
        <f t="shared" si="22"/>
        <v>48528</v>
      </c>
    </row>
    <row r="144" spans="1:8" ht="15" customHeight="1">
      <c r="A144" s="126">
        <v>133</v>
      </c>
      <c r="B144" s="171" t="s">
        <v>346</v>
      </c>
      <c r="C144" s="128">
        <v>140082110</v>
      </c>
      <c r="D144" s="127" t="s">
        <v>101</v>
      </c>
      <c r="E144" s="127" t="s">
        <v>338</v>
      </c>
      <c r="F144" s="125">
        <f t="shared" si="22"/>
        <v>48528</v>
      </c>
      <c r="G144" s="125">
        <f t="shared" si="22"/>
        <v>48528</v>
      </c>
      <c r="H144" s="125">
        <f t="shared" si="22"/>
        <v>48528</v>
      </c>
    </row>
    <row r="145" spans="1:8" ht="15" customHeight="1">
      <c r="A145" s="126">
        <v>134</v>
      </c>
      <c r="B145" s="172" t="s">
        <v>271</v>
      </c>
      <c r="C145" s="128">
        <v>140082110</v>
      </c>
      <c r="D145" s="126">
        <v>540</v>
      </c>
      <c r="E145" s="127" t="s">
        <v>338</v>
      </c>
      <c r="F145" s="125">
        <f>'прил 6 ведом'!G122</f>
        <v>48528</v>
      </c>
      <c r="G145" s="125">
        <f>'прил 6 ведом'!H122</f>
        <v>48528</v>
      </c>
      <c r="H145" s="125">
        <f>'прил 6 ведом'!I122</f>
        <v>48528</v>
      </c>
    </row>
    <row r="146" spans="1:8" ht="127.5" customHeight="1">
      <c r="A146" s="126">
        <v>135</v>
      </c>
      <c r="B146" s="173" t="s">
        <v>347</v>
      </c>
      <c r="C146" s="128">
        <v>8110082090</v>
      </c>
      <c r="D146" s="127" t="s">
        <v>341</v>
      </c>
      <c r="E146" s="127" t="s">
        <v>305</v>
      </c>
      <c r="F146" s="125">
        <f aca="true" t="shared" si="23" ref="F146:H147">F147</f>
        <v>26404</v>
      </c>
      <c r="G146" s="125">
        <f t="shared" si="23"/>
        <v>26404</v>
      </c>
      <c r="H146" s="125">
        <f t="shared" si="23"/>
        <v>26404</v>
      </c>
    </row>
    <row r="147" spans="1:8" ht="15" customHeight="1">
      <c r="A147" s="126">
        <v>136</v>
      </c>
      <c r="B147" s="171" t="s">
        <v>346</v>
      </c>
      <c r="C147" s="128">
        <v>8110082090</v>
      </c>
      <c r="D147" s="126">
        <v>500</v>
      </c>
      <c r="E147" s="127" t="s">
        <v>305</v>
      </c>
      <c r="F147" s="125">
        <f t="shared" si="23"/>
        <v>26404</v>
      </c>
      <c r="G147" s="125">
        <f t="shared" si="23"/>
        <v>26404</v>
      </c>
      <c r="H147" s="125">
        <f t="shared" si="23"/>
        <v>26404</v>
      </c>
    </row>
    <row r="148" spans="1:8" ht="15" customHeight="1">
      <c r="A148" s="126">
        <v>137</v>
      </c>
      <c r="B148" s="172" t="s">
        <v>271</v>
      </c>
      <c r="C148" s="128">
        <v>8110082090</v>
      </c>
      <c r="D148" s="126">
        <v>540</v>
      </c>
      <c r="E148" s="127" t="s">
        <v>305</v>
      </c>
      <c r="F148" s="125">
        <f>'прил 6 ведом'!G130</f>
        <v>26404</v>
      </c>
      <c r="G148" s="125">
        <f>'прил 6 ведом'!H130</f>
        <v>26404</v>
      </c>
      <c r="H148" s="125">
        <f>'прил 6 ведом'!I130</f>
        <v>26404</v>
      </c>
    </row>
    <row r="149" spans="1:9" ht="14.25">
      <c r="A149" s="126">
        <v>138</v>
      </c>
      <c r="B149" s="129" t="s">
        <v>30</v>
      </c>
      <c r="C149" s="126"/>
      <c r="D149" s="127"/>
      <c r="E149" s="126"/>
      <c r="F149" s="162">
        <f>'прил 6 ведом'!G132</f>
        <v>0</v>
      </c>
      <c r="G149" s="162">
        <f>'прил 6 ведом'!H132</f>
        <v>209838</v>
      </c>
      <c r="H149" s="162">
        <f>'прил 6 ведом'!I132</f>
        <v>416926</v>
      </c>
      <c r="I149" s="22"/>
    </row>
    <row r="150" spans="1:9" ht="14.25">
      <c r="A150" s="220"/>
      <c r="B150" s="221"/>
      <c r="C150" s="126"/>
      <c r="D150" s="164"/>
      <c r="E150" s="126"/>
      <c r="F150" s="125">
        <f>F149+F135+F130++F96+F79+F12+F142</f>
        <v>11268888</v>
      </c>
      <c r="G150" s="125">
        <f>G149+G135+G130++G96+G79+G12+G142</f>
        <v>8604383</v>
      </c>
      <c r="H150" s="125">
        <f>H149+H135+H130++H96+H79+H12+H142</f>
        <v>8756459</v>
      </c>
      <c r="I150" s="25"/>
    </row>
  </sheetData>
  <sheetProtection/>
  <mergeCells count="14">
    <mergeCell ref="A1:H1"/>
    <mergeCell ref="A2:H2"/>
    <mergeCell ref="A3:H3"/>
    <mergeCell ref="A7:H7"/>
    <mergeCell ref="A5:H6"/>
    <mergeCell ref="A150:B150"/>
    <mergeCell ref="F8:F10"/>
    <mergeCell ref="G8:G10"/>
    <mergeCell ref="H8:H10"/>
    <mergeCell ref="E8:E10"/>
    <mergeCell ref="A8:A10"/>
    <mergeCell ref="B8:B10"/>
    <mergeCell ref="C8:C10"/>
    <mergeCell ref="D8:D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34">
      <selection activeCell="F111" sqref="F111"/>
    </sheetView>
  </sheetViews>
  <sheetFormatPr defaultColWidth="9.00390625" defaultRowHeight="12.75"/>
  <cols>
    <col min="1" max="1" width="4.125" style="5" customWidth="1"/>
    <col min="2" max="2" width="34.625" style="5" customWidth="1"/>
    <col min="3" max="3" width="6.125" style="5" customWidth="1"/>
    <col min="4" max="4" width="11.375" style="5" customWidth="1"/>
    <col min="5" max="5" width="4.375" style="5" customWidth="1"/>
    <col min="6" max="6" width="11.25390625" style="5" customWidth="1"/>
    <col min="7" max="7" width="12.25390625" style="5" customWidth="1"/>
    <col min="8" max="8" width="10.625" style="5" customWidth="1"/>
  </cols>
  <sheetData>
    <row r="1" spans="1:8" ht="12.75">
      <c r="A1" s="184" t="s">
        <v>227</v>
      </c>
      <c r="B1" s="184"/>
      <c r="C1" s="184"/>
      <c r="D1" s="184"/>
      <c r="E1" s="184"/>
      <c r="F1" s="184"/>
      <c r="G1" s="184"/>
      <c r="H1" s="184"/>
    </row>
    <row r="2" spans="1:8" ht="13.5">
      <c r="A2" s="180" t="s">
        <v>145</v>
      </c>
      <c r="B2" s="180"/>
      <c r="C2" s="180"/>
      <c r="D2" s="180"/>
      <c r="E2" s="180"/>
      <c r="F2" s="180"/>
      <c r="G2" s="180"/>
      <c r="H2" s="180"/>
    </row>
    <row r="3" spans="1:8" ht="13.5">
      <c r="A3" s="180" t="s">
        <v>467</v>
      </c>
      <c r="B3" s="180"/>
      <c r="C3" s="180"/>
      <c r="D3" s="180"/>
      <c r="E3" s="180"/>
      <c r="F3" s="180"/>
      <c r="G3" s="180"/>
      <c r="H3" s="180"/>
    </row>
    <row r="4" ht="13.5">
      <c r="A4" s="8"/>
    </row>
    <row r="5" spans="1:7" ht="48" customHeight="1">
      <c r="A5" s="214" t="s">
        <v>468</v>
      </c>
      <c r="B5" s="214"/>
      <c r="C5" s="214"/>
      <c r="D5" s="214"/>
      <c r="E5" s="214"/>
      <c r="F5" s="214"/>
      <c r="G5" s="214"/>
    </row>
    <row r="6" spans="1:7" ht="40.5" customHeight="1">
      <c r="A6" s="214"/>
      <c r="B6" s="214"/>
      <c r="C6" s="214"/>
      <c r="D6" s="214"/>
      <c r="E6" s="214"/>
      <c r="F6" s="214"/>
      <c r="G6" s="214"/>
    </row>
    <row r="7" spans="1:5" ht="15.75" customHeight="1">
      <c r="A7" s="219" t="s">
        <v>57</v>
      </c>
      <c r="B7" s="219"/>
      <c r="C7" s="219"/>
      <c r="D7" s="219"/>
      <c r="E7" s="219"/>
    </row>
    <row r="8" spans="1:8" ht="12.75">
      <c r="A8" s="178" t="s">
        <v>232</v>
      </c>
      <c r="B8" s="179" t="s">
        <v>17</v>
      </c>
      <c r="C8" s="208" t="s">
        <v>273</v>
      </c>
      <c r="D8" s="178" t="s">
        <v>18</v>
      </c>
      <c r="E8" s="178" t="s">
        <v>19</v>
      </c>
      <c r="F8" s="179" t="s">
        <v>480</v>
      </c>
      <c r="G8" s="179" t="s">
        <v>415</v>
      </c>
      <c r="H8" s="179" t="s">
        <v>459</v>
      </c>
    </row>
    <row r="9" spans="1:8" ht="12.75" customHeight="1">
      <c r="A9" s="178"/>
      <c r="B9" s="179"/>
      <c r="C9" s="208"/>
      <c r="D9" s="178"/>
      <c r="E9" s="178"/>
      <c r="F9" s="230"/>
      <c r="G9" s="230"/>
      <c r="H9" s="230"/>
    </row>
    <row r="10" spans="1:8" ht="12.75">
      <c r="A10" s="178"/>
      <c r="B10" s="179"/>
      <c r="C10" s="208"/>
      <c r="D10" s="178"/>
      <c r="E10" s="178"/>
      <c r="F10" s="230"/>
      <c r="G10" s="230"/>
      <c r="H10" s="230"/>
    </row>
    <row r="11" spans="1:8" ht="19.5" customHeight="1">
      <c r="A11" s="28">
        <v>1</v>
      </c>
      <c r="B11" s="30" t="s">
        <v>34</v>
      </c>
      <c r="C11" s="28"/>
      <c r="D11" s="28"/>
      <c r="E11" s="28"/>
      <c r="F11" s="110">
        <f>F12+F53+F62+F77+F87+F103+F114+F125+F127+F133</f>
        <v>11268888</v>
      </c>
      <c r="G11" s="110">
        <f>G12+G53+G62+G77+G87+G103+G114+G127+G136+G124+G133</f>
        <v>8604383</v>
      </c>
      <c r="H11" s="110">
        <f>H12+H53+H62+H77+H87+H103+H114+H127+H136+H124+H133</f>
        <v>8756459</v>
      </c>
    </row>
    <row r="12" spans="1:8" ht="13.5">
      <c r="A12" s="28">
        <v>2</v>
      </c>
      <c r="B12" s="31" t="s">
        <v>274</v>
      </c>
      <c r="C12" s="32" t="s">
        <v>8</v>
      </c>
      <c r="D12" s="28"/>
      <c r="E12" s="28"/>
      <c r="F12" s="119">
        <f>F13+F19+F29+F35</f>
        <v>5385305</v>
      </c>
      <c r="G12" s="119">
        <f>G13+G19+G29+G35</f>
        <v>5336318</v>
      </c>
      <c r="H12" s="119">
        <f>H13+H19+H29+H35</f>
        <v>5349968</v>
      </c>
    </row>
    <row r="13" spans="1:8" ht="40.5">
      <c r="A13" s="28">
        <v>3</v>
      </c>
      <c r="B13" s="31" t="s">
        <v>16</v>
      </c>
      <c r="C13" s="32" t="s">
        <v>9</v>
      </c>
      <c r="D13" s="28"/>
      <c r="E13" s="28"/>
      <c r="F13" s="119">
        <f aca="true" t="shared" si="0" ref="F13:H14">F14</f>
        <v>940190</v>
      </c>
      <c r="G13" s="119">
        <f t="shared" si="0"/>
        <v>940190</v>
      </c>
      <c r="H13" s="119">
        <f t="shared" si="0"/>
        <v>940190</v>
      </c>
    </row>
    <row r="14" spans="1:8" ht="54.75">
      <c r="A14" s="28">
        <v>4</v>
      </c>
      <c r="B14" s="31" t="s">
        <v>61</v>
      </c>
      <c r="C14" s="32" t="s">
        <v>9</v>
      </c>
      <c r="D14" s="66">
        <v>9100000000</v>
      </c>
      <c r="E14" s="28"/>
      <c r="F14" s="119">
        <f t="shared" si="0"/>
        <v>940190</v>
      </c>
      <c r="G14" s="119">
        <f t="shared" si="0"/>
        <v>940190</v>
      </c>
      <c r="H14" s="119">
        <f t="shared" si="0"/>
        <v>940190</v>
      </c>
    </row>
    <row r="15" spans="1:8" ht="27">
      <c r="A15" s="28">
        <v>5</v>
      </c>
      <c r="B15" s="27" t="s">
        <v>62</v>
      </c>
      <c r="C15" s="32" t="s">
        <v>9</v>
      </c>
      <c r="D15" s="66">
        <v>9110000000</v>
      </c>
      <c r="E15" s="28"/>
      <c r="F15" s="119">
        <f>F18</f>
        <v>940190</v>
      </c>
      <c r="G15" s="119">
        <f>G18</f>
        <v>940190</v>
      </c>
      <c r="H15" s="119">
        <f>H18</f>
        <v>940190</v>
      </c>
    </row>
    <row r="16" spans="1:8" ht="81.75">
      <c r="A16" s="28">
        <v>6</v>
      </c>
      <c r="B16" s="31" t="s">
        <v>63</v>
      </c>
      <c r="C16" s="32" t="s">
        <v>9</v>
      </c>
      <c r="D16" s="66">
        <v>9110080210</v>
      </c>
      <c r="E16" s="28"/>
      <c r="F16" s="119">
        <f aca="true" t="shared" si="1" ref="F16:H17">F17</f>
        <v>940190</v>
      </c>
      <c r="G16" s="119">
        <f t="shared" si="1"/>
        <v>940190</v>
      </c>
      <c r="H16" s="119">
        <f t="shared" si="1"/>
        <v>940190</v>
      </c>
    </row>
    <row r="17" spans="1:8" ht="81.75">
      <c r="A17" s="28">
        <v>7</v>
      </c>
      <c r="B17" s="31" t="s">
        <v>83</v>
      </c>
      <c r="C17" s="32" t="s">
        <v>9</v>
      </c>
      <c r="D17" s="66">
        <v>9110080210</v>
      </c>
      <c r="E17" s="28">
        <v>100</v>
      </c>
      <c r="F17" s="119">
        <f t="shared" si="1"/>
        <v>940190</v>
      </c>
      <c r="G17" s="119">
        <f t="shared" si="1"/>
        <v>940190</v>
      </c>
      <c r="H17" s="119">
        <f t="shared" si="1"/>
        <v>940190</v>
      </c>
    </row>
    <row r="18" spans="1:8" ht="40.5">
      <c r="A18" s="28">
        <v>8</v>
      </c>
      <c r="B18" s="34" t="s">
        <v>64</v>
      </c>
      <c r="C18" s="36" t="s">
        <v>9</v>
      </c>
      <c r="D18" s="67">
        <v>9110080210</v>
      </c>
      <c r="E18" s="35">
        <v>120</v>
      </c>
      <c r="F18" s="125">
        <f>'прил 6 ведом'!G14</f>
        <v>940190</v>
      </c>
      <c r="G18" s="125">
        <f>F18</f>
        <v>940190</v>
      </c>
      <c r="H18" s="125">
        <f>G18</f>
        <v>940190</v>
      </c>
    </row>
    <row r="19" spans="1:8" ht="68.25">
      <c r="A19" s="28">
        <v>9</v>
      </c>
      <c r="B19" s="31" t="s">
        <v>278</v>
      </c>
      <c r="C19" s="32" t="s">
        <v>10</v>
      </c>
      <c r="D19" s="66"/>
      <c r="E19" s="28"/>
      <c r="F19" s="119">
        <f>F20</f>
        <v>3824536</v>
      </c>
      <c r="G19" s="119">
        <f>G20</f>
        <v>3775549</v>
      </c>
      <c r="H19" s="119">
        <f>H20</f>
        <v>3789199</v>
      </c>
    </row>
    <row r="20" spans="1:8" ht="27">
      <c r="A20" s="28">
        <v>10</v>
      </c>
      <c r="B20" s="31" t="s">
        <v>65</v>
      </c>
      <c r="C20" s="32" t="s">
        <v>10</v>
      </c>
      <c r="D20" s="66">
        <v>8100000000</v>
      </c>
      <c r="E20" s="28"/>
      <c r="F20" s="119">
        <f aca="true" t="shared" si="2" ref="F20:H21">F21</f>
        <v>3824536</v>
      </c>
      <c r="G20" s="119">
        <f t="shared" si="2"/>
        <v>3775549</v>
      </c>
      <c r="H20" s="119">
        <f t="shared" si="2"/>
        <v>3789199</v>
      </c>
    </row>
    <row r="21" spans="1:8" ht="27">
      <c r="A21" s="28">
        <v>11</v>
      </c>
      <c r="B21" s="31" t="s">
        <v>69</v>
      </c>
      <c r="C21" s="32" t="s">
        <v>10</v>
      </c>
      <c r="D21" s="66">
        <v>8110000000</v>
      </c>
      <c r="E21" s="28"/>
      <c r="F21" s="119">
        <f t="shared" si="2"/>
        <v>3824536</v>
      </c>
      <c r="G21" s="119">
        <f t="shared" si="2"/>
        <v>3775549</v>
      </c>
      <c r="H21" s="119">
        <f t="shared" si="2"/>
        <v>3789199</v>
      </c>
    </row>
    <row r="22" spans="1:8" ht="68.25">
      <c r="A22" s="28">
        <v>12</v>
      </c>
      <c r="B22" s="31" t="s">
        <v>66</v>
      </c>
      <c r="C22" s="32" t="s">
        <v>10</v>
      </c>
      <c r="D22" s="66">
        <v>8110080210</v>
      </c>
      <c r="E22" s="28"/>
      <c r="F22" s="119">
        <f>F23+F25+F27</f>
        <v>3824536</v>
      </c>
      <c r="G22" s="119">
        <f>G23+G25+G27</f>
        <v>3775549</v>
      </c>
      <c r="H22" s="119">
        <f>H23+H25+H27</f>
        <v>3789199</v>
      </c>
    </row>
    <row r="23" spans="1:8" ht="81.75">
      <c r="A23" s="28">
        <v>13</v>
      </c>
      <c r="B23" s="31" t="s">
        <v>83</v>
      </c>
      <c r="C23" s="32" t="s">
        <v>10</v>
      </c>
      <c r="D23" s="66">
        <v>8110080210</v>
      </c>
      <c r="E23" s="28">
        <v>100</v>
      </c>
      <c r="F23" s="119">
        <f>F24</f>
        <v>3322881</v>
      </c>
      <c r="G23" s="119">
        <f>G24</f>
        <v>3322881</v>
      </c>
      <c r="H23" s="119">
        <f>H24</f>
        <v>3322881</v>
      </c>
    </row>
    <row r="24" spans="1:8" ht="40.5">
      <c r="A24" s="28">
        <v>14</v>
      </c>
      <c r="B24" s="34" t="s">
        <v>64</v>
      </c>
      <c r="C24" s="36" t="s">
        <v>10</v>
      </c>
      <c r="D24" s="67">
        <v>8110080210</v>
      </c>
      <c r="E24" s="35">
        <v>120</v>
      </c>
      <c r="F24" s="125">
        <f>'прил 6 ведом'!G25</f>
        <v>3322881</v>
      </c>
      <c r="G24" s="125">
        <f>'прил 6 ведом'!H25</f>
        <v>3322881</v>
      </c>
      <c r="H24" s="125">
        <f>'прил 6 ведом'!I25</f>
        <v>3322881</v>
      </c>
    </row>
    <row r="25" spans="1:8" ht="27">
      <c r="A25" s="28">
        <v>15</v>
      </c>
      <c r="B25" s="34" t="s">
        <v>81</v>
      </c>
      <c r="C25" s="36" t="s">
        <v>10</v>
      </c>
      <c r="D25" s="67">
        <v>8110080210</v>
      </c>
      <c r="E25" s="35">
        <v>200</v>
      </c>
      <c r="F25" s="119">
        <f>F26</f>
        <v>497075</v>
      </c>
      <c r="G25" s="119">
        <f>G26</f>
        <v>448088</v>
      </c>
      <c r="H25" s="119">
        <f>H26</f>
        <v>461738</v>
      </c>
    </row>
    <row r="26" spans="1:8" ht="40.5">
      <c r="A26" s="28">
        <v>16</v>
      </c>
      <c r="B26" s="34" t="s">
        <v>84</v>
      </c>
      <c r="C26" s="36" t="s">
        <v>10</v>
      </c>
      <c r="D26" s="67">
        <v>8110080210</v>
      </c>
      <c r="E26" s="35">
        <v>240</v>
      </c>
      <c r="F26" s="125">
        <f>'прил 6 ведом'!G26</f>
        <v>497075</v>
      </c>
      <c r="G26" s="125">
        <f>'прил 6 ведом'!H26</f>
        <v>448088</v>
      </c>
      <c r="H26" s="125">
        <f>'прил 6 ведом'!I26</f>
        <v>461738</v>
      </c>
    </row>
    <row r="27" spans="1:8" ht="13.5">
      <c r="A27" s="28">
        <v>17</v>
      </c>
      <c r="B27" s="34" t="s">
        <v>67</v>
      </c>
      <c r="C27" s="36" t="s">
        <v>10</v>
      </c>
      <c r="D27" s="67">
        <v>8110080210</v>
      </c>
      <c r="E27" s="35">
        <v>800</v>
      </c>
      <c r="F27" s="119">
        <f>F28</f>
        <v>4580</v>
      </c>
      <c r="G27" s="119">
        <f>G28</f>
        <v>4580</v>
      </c>
      <c r="H27" s="119">
        <f>H28</f>
        <v>4580</v>
      </c>
    </row>
    <row r="28" spans="1:8" ht="13.5">
      <c r="A28" s="28">
        <v>18</v>
      </c>
      <c r="B28" s="34" t="s">
        <v>171</v>
      </c>
      <c r="C28" s="36" t="s">
        <v>10</v>
      </c>
      <c r="D28" s="67">
        <v>8110080210</v>
      </c>
      <c r="E28" s="35">
        <v>850</v>
      </c>
      <c r="F28" s="125">
        <v>4580</v>
      </c>
      <c r="G28" s="125">
        <v>4580</v>
      </c>
      <c r="H28" s="125">
        <v>4580</v>
      </c>
    </row>
    <row r="29" spans="1:8" ht="13.5">
      <c r="A29" s="28">
        <v>19</v>
      </c>
      <c r="B29" s="27" t="s">
        <v>279</v>
      </c>
      <c r="C29" s="32" t="s">
        <v>23</v>
      </c>
      <c r="D29" s="66"/>
      <c r="E29" s="28"/>
      <c r="F29" s="119">
        <f aca="true" t="shared" si="3" ref="F29:H30">F30</f>
        <v>1000</v>
      </c>
      <c r="G29" s="119">
        <f t="shared" si="3"/>
        <v>1000</v>
      </c>
      <c r="H29" s="119">
        <f t="shared" si="3"/>
        <v>1000</v>
      </c>
    </row>
    <row r="30" spans="1:8" ht="27">
      <c r="A30" s="28">
        <v>20</v>
      </c>
      <c r="B30" s="31" t="s">
        <v>65</v>
      </c>
      <c r="C30" s="32" t="s">
        <v>23</v>
      </c>
      <c r="D30" s="66">
        <v>8100000000</v>
      </c>
      <c r="E30" s="28"/>
      <c r="F30" s="119">
        <f t="shared" si="3"/>
        <v>1000</v>
      </c>
      <c r="G30" s="119">
        <f t="shared" si="3"/>
        <v>1000</v>
      </c>
      <c r="H30" s="119">
        <f t="shared" si="3"/>
        <v>1000</v>
      </c>
    </row>
    <row r="31" spans="1:8" ht="27">
      <c r="A31" s="28">
        <v>21</v>
      </c>
      <c r="B31" s="31" t="s">
        <v>35</v>
      </c>
      <c r="C31" s="32" t="s">
        <v>23</v>
      </c>
      <c r="D31" s="66">
        <v>8110000000</v>
      </c>
      <c r="E31" s="28"/>
      <c r="F31" s="119">
        <f>F33</f>
        <v>1000</v>
      </c>
      <c r="G31" s="119">
        <f>G33</f>
        <v>1000</v>
      </c>
      <c r="H31" s="119">
        <f>H33</f>
        <v>1000</v>
      </c>
    </row>
    <row r="32" spans="1:8" ht="54.75">
      <c r="A32" s="28">
        <v>22</v>
      </c>
      <c r="B32" s="27" t="s">
        <v>36</v>
      </c>
      <c r="C32" s="32" t="s">
        <v>23</v>
      </c>
      <c r="D32" s="66">
        <v>8110080050</v>
      </c>
      <c r="E32" s="28"/>
      <c r="F32" s="119">
        <f aca="true" t="shared" si="4" ref="F32:H33">F33</f>
        <v>1000</v>
      </c>
      <c r="G32" s="119">
        <f t="shared" si="4"/>
        <v>1000</v>
      </c>
      <c r="H32" s="119">
        <f t="shared" si="4"/>
        <v>1000</v>
      </c>
    </row>
    <row r="33" spans="1:8" ht="13.5">
      <c r="A33" s="28">
        <v>23</v>
      </c>
      <c r="B33" s="27" t="s">
        <v>67</v>
      </c>
      <c r="C33" s="32" t="s">
        <v>23</v>
      </c>
      <c r="D33" s="66">
        <v>8110080050</v>
      </c>
      <c r="E33" s="32" t="s">
        <v>68</v>
      </c>
      <c r="F33" s="119">
        <f t="shared" si="4"/>
        <v>1000</v>
      </c>
      <c r="G33" s="119">
        <f t="shared" si="4"/>
        <v>1000</v>
      </c>
      <c r="H33" s="119">
        <f t="shared" si="4"/>
        <v>1000</v>
      </c>
    </row>
    <row r="34" spans="1:8" ht="13.5">
      <c r="A34" s="28">
        <v>24</v>
      </c>
      <c r="B34" s="27" t="s">
        <v>169</v>
      </c>
      <c r="C34" s="32" t="s">
        <v>23</v>
      </c>
      <c r="D34" s="66">
        <v>8110080050</v>
      </c>
      <c r="E34" s="32" t="s">
        <v>168</v>
      </c>
      <c r="F34" s="125">
        <v>1000</v>
      </c>
      <c r="G34" s="125">
        <v>1000</v>
      </c>
      <c r="H34" s="125">
        <v>1000</v>
      </c>
    </row>
    <row r="35" spans="1:8" ht="13.5">
      <c r="A35" s="28">
        <v>25</v>
      </c>
      <c r="B35" s="27" t="s">
        <v>285</v>
      </c>
      <c r="C35" s="32" t="s">
        <v>284</v>
      </c>
      <c r="D35" s="66"/>
      <c r="E35" s="32"/>
      <c r="F35" s="125">
        <f>F36+F44</f>
        <v>619579</v>
      </c>
      <c r="G35" s="125">
        <f>G36+G44</f>
        <v>619579</v>
      </c>
      <c r="H35" s="125">
        <f>H36+H44</f>
        <v>619579</v>
      </c>
    </row>
    <row r="36" spans="1:8" ht="66.75" customHeight="1">
      <c r="A36" s="28">
        <v>26</v>
      </c>
      <c r="B36" s="31" t="s">
        <v>276</v>
      </c>
      <c r="C36" s="36" t="s">
        <v>284</v>
      </c>
      <c r="D36" s="67">
        <v>100000000</v>
      </c>
      <c r="E36" s="35"/>
      <c r="F36" s="119">
        <f>F37</f>
        <v>613107</v>
      </c>
      <c r="G36" s="119">
        <f>G37</f>
        <v>613107</v>
      </c>
      <c r="H36" s="119">
        <f>H37</f>
        <v>613107</v>
      </c>
    </row>
    <row r="37" spans="1:8" ht="27">
      <c r="A37" s="28">
        <v>27</v>
      </c>
      <c r="B37" s="34" t="s">
        <v>277</v>
      </c>
      <c r="C37" s="36" t="s">
        <v>284</v>
      </c>
      <c r="D37" s="67">
        <v>110000000</v>
      </c>
      <c r="E37" s="35"/>
      <c r="F37" s="119">
        <f>F38+F41</f>
        <v>613107</v>
      </c>
      <c r="G37" s="119">
        <f>G38+G41</f>
        <v>613107</v>
      </c>
      <c r="H37" s="119">
        <f>H38+H41</f>
        <v>613107</v>
      </c>
    </row>
    <row r="38" spans="1:8" ht="96">
      <c r="A38" s="28">
        <v>28</v>
      </c>
      <c r="B38" s="34" t="s">
        <v>202</v>
      </c>
      <c r="C38" s="36" t="s">
        <v>284</v>
      </c>
      <c r="D38" s="67">
        <v>110081010</v>
      </c>
      <c r="E38" s="35"/>
      <c r="F38" s="119">
        <f aca="true" t="shared" si="5" ref="F38:H39">F39</f>
        <v>587292</v>
      </c>
      <c r="G38" s="119">
        <f t="shared" si="5"/>
        <v>587292</v>
      </c>
      <c r="H38" s="119">
        <f t="shared" si="5"/>
        <v>587292</v>
      </c>
    </row>
    <row r="39" spans="1:8" ht="81.75">
      <c r="A39" s="28">
        <v>29</v>
      </c>
      <c r="B39" s="31" t="s">
        <v>83</v>
      </c>
      <c r="C39" s="36" t="s">
        <v>284</v>
      </c>
      <c r="D39" s="67">
        <v>110081010</v>
      </c>
      <c r="E39" s="35">
        <v>100</v>
      </c>
      <c r="F39" s="119">
        <f t="shared" si="5"/>
        <v>587292</v>
      </c>
      <c r="G39" s="119">
        <f t="shared" si="5"/>
        <v>587292</v>
      </c>
      <c r="H39" s="119">
        <f t="shared" si="5"/>
        <v>587292</v>
      </c>
    </row>
    <row r="40" spans="1:8" ht="40.5">
      <c r="A40" s="28">
        <v>30</v>
      </c>
      <c r="B40" s="34" t="s">
        <v>64</v>
      </c>
      <c r="C40" s="36" t="s">
        <v>284</v>
      </c>
      <c r="D40" s="67">
        <v>110081010</v>
      </c>
      <c r="E40" s="35">
        <v>120</v>
      </c>
      <c r="F40" s="125">
        <f>'прил 6 ведом'!G42</f>
        <v>587292</v>
      </c>
      <c r="G40" s="125">
        <f>'прил 6 ведом'!H42</f>
        <v>587292</v>
      </c>
      <c r="H40" s="125">
        <f>'прил 6 ведом'!I42</f>
        <v>587292</v>
      </c>
    </row>
    <row r="41" spans="1:8" ht="96">
      <c r="A41" s="28">
        <v>31</v>
      </c>
      <c r="B41" s="34" t="s">
        <v>203</v>
      </c>
      <c r="C41" s="36" t="s">
        <v>284</v>
      </c>
      <c r="D41" s="67">
        <v>110081060</v>
      </c>
      <c r="E41" s="35"/>
      <c r="F41" s="119">
        <f aca="true" t="shared" si="6" ref="F41:H42">F42</f>
        <v>25815</v>
      </c>
      <c r="G41" s="119">
        <f t="shared" si="6"/>
        <v>25815</v>
      </c>
      <c r="H41" s="119">
        <f t="shared" si="6"/>
        <v>25815</v>
      </c>
    </row>
    <row r="42" spans="1:8" ht="81.75">
      <c r="A42" s="28">
        <v>32</v>
      </c>
      <c r="B42" s="31" t="s">
        <v>83</v>
      </c>
      <c r="C42" s="36" t="s">
        <v>284</v>
      </c>
      <c r="D42" s="67">
        <v>110081060</v>
      </c>
      <c r="E42" s="35">
        <v>100</v>
      </c>
      <c r="F42" s="119">
        <f t="shared" si="6"/>
        <v>25815</v>
      </c>
      <c r="G42" s="119">
        <f t="shared" si="6"/>
        <v>25815</v>
      </c>
      <c r="H42" s="119">
        <f t="shared" si="6"/>
        <v>25815</v>
      </c>
    </row>
    <row r="43" spans="1:9" ht="42.75" customHeight="1">
      <c r="A43" s="28">
        <v>33</v>
      </c>
      <c r="B43" s="34" t="s">
        <v>64</v>
      </c>
      <c r="C43" s="36" t="s">
        <v>284</v>
      </c>
      <c r="D43" s="67">
        <v>110081060</v>
      </c>
      <c r="E43" s="35">
        <v>120</v>
      </c>
      <c r="F43" s="125">
        <f>'прил 6 ведом'!G45</f>
        <v>25815</v>
      </c>
      <c r="G43" s="125">
        <f>'прил 6 ведом'!H45</f>
        <v>25815</v>
      </c>
      <c r="H43" s="125">
        <f>'прил 6 ведом'!I45</f>
        <v>25815</v>
      </c>
      <c r="I43" s="134"/>
    </row>
    <row r="44" spans="1:8" ht="27">
      <c r="A44" s="28">
        <v>34</v>
      </c>
      <c r="B44" s="31" t="s">
        <v>65</v>
      </c>
      <c r="C44" s="32" t="s">
        <v>284</v>
      </c>
      <c r="D44" s="66">
        <v>8100000000</v>
      </c>
      <c r="E44" s="32"/>
      <c r="F44" s="119">
        <f>F45</f>
        <v>6472</v>
      </c>
      <c r="G44" s="119">
        <f>G45</f>
        <v>6472</v>
      </c>
      <c r="H44" s="119">
        <f>H45</f>
        <v>6472</v>
      </c>
    </row>
    <row r="45" spans="1:8" ht="27">
      <c r="A45" s="28">
        <v>35</v>
      </c>
      <c r="B45" s="31" t="s">
        <v>69</v>
      </c>
      <c r="C45" s="32" t="s">
        <v>284</v>
      </c>
      <c r="D45" s="66">
        <v>8110000000</v>
      </c>
      <c r="E45" s="32"/>
      <c r="F45" s="119">
        <f>F46+F50</f>
        <v>6472</v>
      </c>
      <c r="G45" s="119">
        <f>G46+G50</f>
        <v>6472</v>
      </c>
      <c r="H45" s="119">
        <f>H46+H50</f>
        <v>6472</v>
      </c>
    </row>
    <row r="46" spans="1:8" ht="27">
      <c r="A46" s="28">
        <v>36</v>
      </c>
      <c r="B46" s="31" t="s">
        <v>69</v>
      </c>
      <c r="C46" s="32" t="s">
        <v>284</v>
      </c>
      <c r="D46" s="66">
        <v>8180000000</v>
      </c>
      <c r="E46" s="32"/>
      <c r="F46" s="119">
        <f aca="true" t="shared" si="7" ref="F46:H48">F47</f>
        <v>6472</v>
      </c>
      <c r="G46" s="119">
        <f t="shared" si="7"/>
        <v>6472</v>
      </c>
      <c r="H46" s="119">
        <f t="shared" si="7"/>
        <v>6472</v>
      </c>
    </row>
    <row r="47" spans="1:8" ht="109.5">
      <c r="A47" s="28">
        <v>37</v>
      </c>
      <c r="B47" s="27" t="s">
        <v>70</v>
      </c>
      <c r="C47" s="32" t="s">
        <v>284</v>
      </c>
      <c r="D47" s="66">
        <v>8110075140</v>
      </c>
      <c r="E47" s="32"/>
      <c r="F47" s="119">
        <f t="shared" si="7"/>
        <v>6472</v>
      </c>
      <c r="G47" s="119">
        <f t="shared" si="7"/>
        <v>6472</v>
      </c>
      <c r="H47" s="119">
        <f t="shared" si="7"/>
        <v>6472</v>
      </c>
    </row>
    <row r="48" spans="1:8" ht="27">
      <c r="A48" s="28">
        <v>38</v>
      </c>
      <c r="B48" s="34" t="s">
        <v>81</v>
      </c>
      <c r="C48" s="36" t="s">
        <v>284</v>
      </c>
      <c r="D48" s="67">
        <v>8110075140</v>
      </c>
      <c r="E48" s="36" t="s">
        <v>82</v>
      </c>
      <c r="F48" s="119">
        <f t="shared" si="7"/>
        <v>6472</v>
      </c>
      <c r="G48" s="119">
        <f t="shared" si="7"/>
        <v>6472</v>
      </c>
      <c r="H48" s="119">
        <f t="shared" si="7"/>
        <v>6472</v>
      </c>
    </row>
    <row r="49" spans="1:8" ht="40.5">
      <c r="A49" s="28">
        <v>39</v>
      </c>
      <c r="B49" s="34" t="s">
        <v>84</v>
      </c>
      <c r="C49" s="36" t="s">
        <v>284</v>
      </c>
      <c r="D49" s="67">
        <v>8110075140</v>
      </c>
      <c r="E49" s="36" t="s">
        <v>85</v>
      </c>
      <c r="F49" s="125">
        <f>'прил 6 ведом'!G39</f>
        <v>6472</v>
      </c>
      <c r="G49" s="125">
        <f>'прил 6 ведом'!H39</f>
        <v>6472</v>
      </c>
      <c r="H49" s="125">
        <f>'прил 6 ведом'!I39</f>
        <v>6472</v>
      </c>
    </row>
    <row r="50" spans="1:8" ht="96" hidden="1">
      <c r="A50" s="28">
        <v>40</v>
      </c>
      <c r="B50" s="31" t="s">
        <v>71</v>
      </c>
      <c r="C50" s="32" t="s">
        <v>284</v>
      </c>
      <c r="D50" s="66">
        <v>8110080850</v>
      </c>
      <c r="E50" s="32"/>
      <c r="F50" s="119">
        <f aca="true" t="shared" si="8" ref="F50:H51">F51</f>
        <v>0</v>
      </c>
      <c r="G50" s="119">
        <f t="shared" si="8"/>
        <v>0</v>
      </c>
      <c r="H50" s="119">
        <f t="shared" si="8"/>
        <v>0</v>
      </c>
    </row>
    <row r="51" spans="1:8" ht="27" hidden="1">
      <c r="A51" s="28">
        <v>41</v>
      </c>
      <c r="B51" s="34" t="s">
        <v>81</v>
      </c>
      <c r="C51" s="32" t="s">
        <v>284</v>
      </c>
      <c r="D51" s="66">
        <v>8110080850</v>
      </c>
      <c r="E51" s="32" t="s">
        <v>82</v>
      </c>
      <c r="F51" s="119">
        <f t="shared" si="8"/>
        <v>0</v>
      </c>
      <c r="G51" s="119">
        <f t="shared" si="8"/>
        <v>0</v>
      </c>
      <c r="H51" s="119">
        <f t="shared" si="8"/>
        <v>0</v>
      </c>
    </row>
    <row r="52" spans="1:8" ht="40.5" hidden="1">
      <c r="A52" s="28">
        <v>42</v>
      </c>
      <c r="B52" s="34" t="s">
        <v>84</v>
      </c>
      <c r="C52" s="32" t="s">
        <v>284</v>
      </c>
      <c r="D52" s="66">
        <v>8110080850</v>
      </c>
      <c r="E52" s="32" t="s">
        <v>85</v>
      </c>
      <c r="F52" s="133">
        <v>0</v>
      </c>
      <c r="G52" s="133">
        <v>0</v>
      </c>
      <c r="H52" s="133">
        <v>0</v>
      </c>
    </row>
    <row r="53" spans="1:8" ht="13.5">
      <c r="A53" s="28">
        <v>43</v>
      </c>
      <c r="B53" s="27" t="s">
        <v>286</v>
      </c>
      <c r="C53" s="32" t="s">
        <v>288</v>
      </c>
      <c r="D53" s="66"/>
      <c r="E53" s="32"/>
      <c r="F53" s="125">
        <f aca="true" t="shared" si="9" ref="F53:H56">F54</f>
        <v>104467</v>
      </c>
      <c r="G53" s="119">
        <f t="shared" si="9"/>
        <v>107475</v>
      </c>
      <c r="H53" s="119">
        <f t="shared" si="9"/>
        <v>0</v>
      </c>
    </row>
    <row r="54" spans="1:8" ht="27">
      <c r="A54" s="28">
        <v>44</v>
      </c>
      <c r="B54" s="27" t="s">
        <v>287</v>
      </c>
      <c r="C54" s="32" t="s">
        <v>289</v>
      </c>
      <c r="D54" s="66"/>
      <c r="E54" s="32"/>
      <c r="F54" s="119">
        <f t="shared" si="9"/>
        <v>104467</v>
      </c>
      <c r="G54" s="119">
        <f t="shared" si="9"/>
        <v>107475</v>
      </c>
      <c r="H54" s="119">
        <f t="shared" si="9"/>
        <v>0</v>
      </c>
    </row>
    <row r="55" spans="1:8" ht="27">
      <c r="A55" s="28">
        <v>45</v>
      </c>
      <c r="B55" s="31" t="s">
        <v>65</v>
      </c>
      <c r="C55" s="32" t="s">
        <v>289</v>
      </c>
      <c r="D55" s="66">
        <v>8100000000</v>
      </c>
      <c r="E55" s="32"/>
      <c r="F55" s="119">
        <f t="shared" si="9"/>
        <v>104467</v>
      </c>
      <c r="G55" s="119">
        <f t="shared" si="9"/>
        <v>107475</v>
      </c>
      <c r="H55" s="119">
        <f t="shared" si="9"/>
        <v>0</v>
      </c>
    </row>
    <row r="56" spans="1:8" ht="27">
      <c r="A56" s="28">
        <v>46</v>
      </c>
      <c r="B56" s="31" t="s">
        <v>69</v>
      </c>
      <c r="C56" s="32" t="s">
        <v>289</v>
      </c>
      <c r="D56" s="66">
        <v>8110000000</v>
      </c>
      <c r="E56" s="32"/>
      <c r="F56" s="119">
        <f>F57</f>
        <v>104467</v>
      </c>
      <c r="G56" s="119">
        <f t="shared" si="9"/>
        <v>107475</v>
      </c>
      <c r="H56" s="119">
        <f t="shared" si="9"/>
        <v>0</v>
      </c>
    </row>
    <row r="57" spans="1:8" ht="81.75">
      <c r="A57" s="28">
        <v>47</v>
      </c>
      <c r="B57" s="27" t="s">
        <v>38</v>
      </c>
      <c r="C57" s="32" t="s">
        <v>289</v>
      </c>
      <c r="D57" s="66">
        <v>8110051180</v>
      </c>
      <c r="E57" s="32"/>
      <c r="F57" s="119">
        <f>F59+F60</f>
        <v>104467</v>
      </c>
      <c r="G57" s="119">
        <f>G58+G60</f>
        <v>107475</v>
      </c>
      <c r="H57" s="119">
        <f>H58+H60</f>
        <v>0</v>
      </c>
    </row>
    <row r="58" spans="1:8" ht="81.75">
      <c r="A58" s="28">
        <v>48</v>
      </c>
      <c r="B58" s="31" t="s">
        <v>83</v>
      </c>
      <c r="C58" s="32" t="s">
        <v>289</v>
      </c>
      <c r="D58" s="66">
        <v>8110051180</v>
      </c>
      <c r="E58" s="32" t="s">
        <v>170</v>
      </c>
      <c r="F58" s="119">
        <f>F59</f>
        <v>104467</v>
      </c>
      <c r="G58" s="119">
        <f>G59</f>
        <v>107475</v>
      </c>
      <c r="H58" s="119">
        <f>H59</f>
        <v>0</v>
      </c>
    </row>
    <row r="59" spans="1:8" ht="40.5">
      <c r="A59" s="28">
        <v>49</v>
      </c>
      <c r="B59" s="31" t="s">
        <v>64</v>
      </c>
      <c r="C59" s="38" t="s">
        <v>289</v>
      </c>
      <c r="D59" s="68">
        <v>8110051180</v>
      </c>
      <c r="E59" s="38" t="s">
        <v>80</v>
      </c>
      <c r="F59" s="125">
        <f>'прил 6 ведом'!G52</f>
        <v>104467</v>
      </c>
      <c r="G59" s="125">
        <f>'прил 6 ведом'!H52</f>
        <v>107475</v>
      </c>
      <c r="H59" s="125">
        <f>'прил 6 ведом'!I52</f>
        <v>0</v>
      </c>
    </row>
    <row r="60" spans="1:8" ht="27">
      <c r="A60" s="28">
        <v>50</v>
      </c>
      <c r="B60" s="31" t="s">
        <v>81</v>
      </c>
      <c r="C60" s="38" t="s">
        <v>289</v>
      </c>
      <c r="D60" s="68">
        <v>8110051180</v>
      </c>
      <c r="E60" s="38" t="s">
        <v>82</v>
      </c>
      <c r="F60" s="119">
        <f>F61</f>
        <v>0</v>
      </c>
      <c r="G60" s="119">
        <f>G61</f>
        <v>0</v>
      </c>
      <c r="H60" s="119">
        <f>H61</f>
        <v>0</v>
      </c>
    </row>
    <row r="61" spans="1:8" ht="40.5">
      <c r="A61" s="28">
        <v>51</v>
      </c>
      <c r="B61" s="31" t="s">
        <v>84</v>
      </c>
      <c r="C61" s="38" t="s">
        <v>289</v>
      </c>
      <c r="D61" s="68">
        <v>8110051180</v>
      </c>
      <c r="E61" s="38" t="s">
        <v>85</v>
      </c>
      <c r="F61" s="125">
        <v>0</v>
      </c>
      <c r="G61" s="125">
        <v>0</v>
      </c>
      <c r="H61" s="125">
        <v>0</v>
      </c>
    </row>
    <row r="62" spans="1:8" ht="30" customHeight="1">
      <c r="A62" s="28">
        <v>52</v>
      </c>
      <c r="B62" s="27" t="s">
        <v>290</v>
      </c>
      <c r="C62" s="32" t="s">
        <v>2</v>
      </c>
      <c r="D62" s="66"/>
      <c r="E62" s="32"/>
      <c r="F62" s="125">
        <f>F63+F71</f>
        <v>239189</v>
      </c>
      <c r="G62" s="125">
        <f>G63+G71</f>
        <v>164869</v>
      </c>
      <c r="H62" s="125">
        <f>H63+H71</f>
        <v>167032</v>
      </c>
    </row>
    <row r="63" spans="1:8" ht="70.5" customHeight="1">
      <c r="A63" s="28">
        <v>53</v>
      </c>
      <c r="B63" s="27" t="str">
        <f>'прил 6 ведом'!B59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 </v>
      </c>
      <c r="C63" s="32" t="s">
        <v>411</v>
      </c>
      <c r="D63" s="66">
        <v>100000000</v>
      </c>
      <c r="E63" s="32"/>
      <c r="F63" s="125">
        <f>F64</f>
        <v>110789</v>
      </c>
      <c r="G63" s="125">
        <f>G64</f>
        <v>110789</v>
      </c>
      <c r="H63" s="125">
        <f>H64</f>
        <v>110789</v>
      </c>
    </row>
    <row r="64" spans="1:8" ht="41.25" customHeight="1">
      <c r="A64" s="28">
        <v>54</v>
      </c>
      <c r="B64" s="27" t="str">
        <f>'прил 6 ведом'!B60</f>
        <v>Подпрограмма "Обеспечение  безопасности жителей Галанинского сельсовета"</v>
      </c>
      <c r="C64" s="32" t="s">
        <v>411</v>
      </c>
      <c r="D64" s="67">
        <v>130000000</v>
      </c>
      <c r="E64" s="32"/>
      <c r="F64" s="125">
        <f>F65+F68</f>
        <v>110789</v>
      </c>
      <c r="G64" s="125">
        <f>G65+G68</f>
        <v>110789</v>
      </c>
      <c r="H64" s="125">
        <f>H65+H68</f>
        <v>110789</v>
      </c>
    </row>
    <row r="65" spans="1:8" ht="135" customHeight="1">
      <c r="A65" s="28">
        <v>55</v>
      </c>
      <c r="B65" s="27" t="str">
        <f>'прил 6 ведом'!B61</f>
        <v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v>
      </c>
      <c r="C65" s="32" t="s">
        <v>411</v>
      </c>
      <c r="D65" s="67" t="s">
        <v>414</v>
      </c>
      <c r="E65" s="32"/>
      <c r="F65" s="124">
        <v>105313</v>
      </c>
      <c r="G65" s="124">
        <v>105313</v>
      </c>
      <c r="H65" s="124">
        <v>105313</v>
      </c>
    </row>
    <row r="66" spans="1:8" ht="30" customHeight="1">
      <c r="A66" s="28">
        <v>56</v>
      </c>
      <c r="B66" s="27" t="str">
        <f>'прил 6 ведом'!B62</f>
        <v>Закупки товаров, работ и услуг для государственных (муниципальных) нужд</v>
      </c>
      <c r="C66" s="32" t="s">
        <v>411</v>
      </c>
      <c r="D66" s="67" t="s">
        <v>414</v>
      </c>
      <c r="E66" s="32" t="s">
        <v>82</v>
      </c>
      <c r="F66" s="124">
        <v>105313</v>
      </c>
      <c r="G66" s="124">
        <v>105313</v>
      </c>
      <c r="H66" s="124">
        <v>105313</v>
      </c>
    </row>
    <row r="67" spans="1:8" ht="53.25" customHeight="1">
      <c r="A67" s="28">
        <v>57</v>
      </c>
      <c r="B67" s="27" t="str">
        <f>B70</f>
        <v>Иные закупки товаров, работ и услуг для обеспечения государственных (муниципальных) нужд</v>
      </c>
      <c r="C67" s="32" t="s">
        <v>411</v>
      </c>
      <c r="D67" s="67" t="s">
        <v>414</v>
      </c>
      <c r="E67" s="32" t="s">
        <v>85</v>
      </c>
      <c r="F67" s="124">
        <v>105313</v>
      </c>
      <c r="G67" s="124">
        <v>105313</v>
      </c>
      <c r="H67" s="124">
        <v>105313</v>
      </c>
    </row>
    <row r="68" spans="1:8" ht="135" customHeight="1">
      <c r="A68" s="28">
        <v>58</v>
      </c>
      <c r="B68" s="27" t="str">
        <f>'прил 6 ведом'!B64</f>
        <v>Софинансирование на 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v>
      </c>
      <c r="C68" s="32" t="s">
        <v>411</v>
      </c>
      <c r="D68" s="67" t="s">
        <v>414</v>
      </c>
      <c r="E68" s="32"/>
      <c r="F68" s="124">
        <v>5476</v>
      </c>
      <c r="G68" s="124">
        <v>5476</v>
      </c>
      <c r="H68" s="124">
        <v>5476</v>
      </c>
    </row>
    <row r="69" spans="1:8" ht="30" customHeight="1">
      <c r="A69" s="28">
        <v>59</v>
      </c>
      <c r="B69" s="27" t="str">
        <f>'прил 6 ведом'!B65</f>
        <v>Закупки товаров, работ и услуг для государственных (муниципальных) нужд</v>
      </c>
      <c r="C69" s="32" t="s">
        <v>411</v>
      </c>
      <c r="D69" s="67" t="s">
        <v>414</v>
      </c>
      <c r="E69" s="32" t="s">
        <v>82</v>
      </c>
      <c r="F69" s="124">
        <v>5476</v>
      </c>
      <c r="G69" s="124">
        <v>5476</v>
      </c>
      <c r="H69" s="124">
        <v>5476</v>
      </c>
    </row>
    <row r="70" spans="1:8" ht="51.75" customHeight="1">
      <c r="A70" s="28">
        <v>60</v>
      </c>
      <c r="B70" s="27" t="str">
        <f>B76</f>
        <v>Иные закупки товаров, работ и услуг для обеспечения государственных (муниципальных) нужд</v>
      </c>
      <c r="C70" s="32" t="s">
        <v>411</v>
      </c>
      <c r="D70" s="67" t="s">
        <v>414</v>
      </c>
      <c r="E70" s="32" t="s">
        <v>85</v>
      </c>
      <c r="F70" s="124">
        <v>5476</v>
      </c>
      <c r="G70" s="124">
        <v>5476</v>
      </c>
      <c r="H70" s="124">
        <v>5476</v>
      </c>
    </row>
    <row r="71" spans="1:8" ht="40.5">
      <c r="A71" s="28">
        <v>61</v>
      </c>
      <c r="B71" s="27" t="s">
        <v>1</v>
      </c>
      <c r="C71" s="32" t="s">
        <v>3</v>
      </c>
      <c r="D71" s="66"/>
      <c r="E71" s="32"/>
      <c r="F71" s="119">
        <f>F72</f>
        <v>128400</v>
      </c>
      <c r="G71" s="119">
        <f aca="true" t="shared" si="10" ref="G71:H73">G72</f>
        <v>54080</v>
      </c>
      <c r="H71" s="119">
        <f t="shared" si="10"/>
        <v>56243</v>
      </c>
    </row>
    <row r="72" spans="1:8" ht="67.5" customHeight="1">
      <c r="A72" s="28">
        <v>62</v>
      </c>
      <c r="B72" s="27" t="s">
        <v>205</v>
      </c>
      <c r="C72" s="32" t="s">
        <v>3</v>
      </c>
      <c r="D72" s="66">
        <v>100000000</v>
      </c>
      <c r="E72" s="32"/>
      <c r="F72" s="119">
        <f>F73</f>
        <v>128400</v>
      </c>
      <c r="G72" s="119">
        <f>G73</f>
        <v>54080</v>
      </c>
      <c r="H72" s="119">
        <f>H73</f>
        <v>56243</v>
      </c>
    </row>
    <row r="73" spans="1:8" ht="40.5">
      <c r="A73" s="28">
        <v>63</v>
      </c>
      <c r="B73" s="27" t="s">
        <v>72</v>
      </c>
      <c r="C73" s="32" t="s">
        <v>3</v>
      </c>
      <c r="D73" s="66">
        <v>130000000</v>
      </c>
      <c r="E73" s="32"/>
      <c r="F73" s="119">
        <f>F74</f>
        <v>128400</v>
      </c>
      <c r="G73" s="119">
        <f t="shared" si="10"/>
        <v>54080</v>
      </c>
      <c r="H73" s="119">
        <f t="shared" si="10"/>
        <v>56243</v>
      </c>
    </row>
    <row r="74" spans="1:8" ht="123">
      <c r="A74" s="28">
        <v>64</v>
      </c>
      <c r="B74" s="27" t="s">
        <v>199</v>
      </c>
      <c r="C74" s="32" t="s">
        <v>3</v>
      </c>
      <c r="D74" s="66">
        <v>130082020</v>
      </c>
      <c r="E74" s="32"/>
      <c r="F74" s="119">
        <f>F75</f>
        <v>128400</v>
      </c>
      <c r="G74" s="119">
        <f>G75</f>
        <v>54080</v>
      </c>
      <c r="H74" s="119">
        <f>H75</f>
        <v>56243</v>
      </c>
    </row>
    <row r="75" spans="1:8" ht="27">
      <c r="A75" s="28">
        <v>65</v>
      </c>
      <c r="B75" s="34" t="s">
        <v>81</v>
      </c>
      <c r="C75" s="36" t="s">
        <v>3</v>
      </c>
      <c r="D75" s="67">
        <v>130082020</v>
      </c>
      <c r="E75" s="36" t="s">
        <v>82</v>
      </c>
      <c r="F75" s="119">
        <f>F76</f>
        <v>128400</v>
      </c>
      <c r="G75" s="119">
        <f>G76</f>
        <v>54080</v>
      </c>
      <c r="H75" s="119">
        <f>H76</f>
        <v>56243</v>
      </c>
    </row>
    <row r="76" spans="1:8" ht="40.5">
      <c r="A76" s="28">
        <v>66</v>
      </c>
      <c r="B76" s="34" t="s">
        <v>84</v>
      </c>
      <c r="C76" s="36" t="s">
        <v>3</v>
      </c>
      <c r="D76" s="67">
        <v>130082020</v>
      </c>
      <c r="E76" s="36" t="s">
        <v>85</v>
      </c>
      <c r="F76" s="125">
        <f>'прил 6 ведом'!G67</f>
        <v>128400</v>
      </c>
      <c r="G76" s="125">
        <f>'прил 6 ведом'!H67</f>
        <v>54080</v>
      </c>
      <c r="H76" s="125">
        <f>'прил 6 ведом'!I67</f>
        <v>56243</v>
      </c>
    </row>
    <row r="77" spans="1:8" ht="13.5">
      <c r="A77" s="28">
        <v>67</v>
      </c>
      <c r="B77" s="34" t="s">
        <v>89</v>
      </c>
      <c r="C77" s="36" t="s">
        <v>91</v>
      </c>
      <c r="D77" s="67"/>
      <c r="E77" s="36"/>
      <c r="F77" s="125">
        <f aca="true" t="shared" si="11" ref="F77:H79">F78</f>
        <v>2514060</v>
      </c>
      <c r="G77" s="119">
        <f t="shared" si="11"/>
        <v>158400</v>
      </c>
      <c r="H77" s="119">
        <f t="shared" si="11"/>
        <v>164500</v>
      </c>
    </row>
    <row r="78" spans="1:8" ht="19.5" customHeight="1">
      <c r="A78" s="28">
        <v>68</v>
      </c>
      <c r="B78" s="34" t="s">
        <v>73</v>
      </c>
      <c r="C78" s="36" t="s">
        <v>92</v>
      </c>
      <c r="D78" s="67"/>
      <c r="E78" s="36"/>
      <c r="F78" s="119">
        <f t="shared" si="11"/>
        <v>2514060</v>
      </c>
      <c r="G78" s="119">
        <f t="shared" si="11"/>
        <v>158400</v>
      </c>
      <c r="H78" s="119">
        <f t="shared" si="11"/>
        <v>164500</v>
      </c>
    </row>
    <row r="79" spans="1:8" ht="63.75" customHeight="1">
      <c r="A79" s="28">
        <v>69</v>
      </c>
      <c r="B79" s="34" t="s">
        <v>205</v>
      </c>
      <c r="C79" s="36" t="s">
        <v>92</v>
      </c>
      <c r="D79" s="67">
        <v>100000000</v>
      </c>
      <c r="E79" s="36"/>
      <c r="F79" s="119">
        <f>F80</f>
        <v>2514060</v>
      </c>
      <c r="G79" s="119">
        <f t="shared" si="11"/>
        <v>158400</v>
      </c>
      <c r="H79" s="119">
        <f t="shared" si="11"/>
        <v>164500</v>
      </c>
    </row>
    <row r="80" spans="1:8" ht="40.5">
      <c r="A80" s="28">
        <v>70</v>
      </c>
      <c r="B80" s="34" t="s">
        <v>251</v>
      </c>
      <c r="C80" s="36" t="s">
        <v>92</v>
      </c>
      <c r="D80" s="67">
        <v>120000000</v>
      </c>
      <c r="E80" s="36"/>
      <c r="F80" s="119">
        <f>F81+F84</f>
        <v>2514060</v>
      </c>
      <c r="G80" s="119">
        <f>G81+G84</f>
        <v>158400</v>
      </c>
      <c r="H80" s="119">
        <f>H81+H84</f>
        <v>164500</v>
      </c>
    </row>
    <row r="81" spans="1:8" ht="150.75">
      <c r="A81" s="28">
        <v>71</v>
      </c>
      <c r="B81" s="34" t="s">
        <v>138</v>
      </c>
      <c r="C81" s="36" t="s">
        <v>92</v>
      </c>
      <c r="D81" s="67">
        <v>120081090</v>
      </c>
      <c r="E81" s="36"/>
      <c r="F81" s="119">
        <f aca="true" t="shared" si="12" ref="F81:H82">F82</f>
        <v>153100</v>
      </c>
      <c r="G81" s="119">
        <f t="shared" si="12"/>
        <v>158400</v>
      </c>
      <c r="H81" s="119">
        <f>H82</f>
        <v>164500</v>
      </c>
    </row>
    <row r="82" spans="1:8" ht="27">
      <c r="A82" s="28">
        <v>72</v>
      </c>
      <c r="B82" s="34" t="s">
        <v>81</v>
      </c>
      <c r="C82" s="36" t="s">
        <v>92</v>
      </c>
      <c r="D82" s="67">
        <v>120081090</v>
      </c>
      <c r="E82" s="36" t="s">
        <v>82</v>
      </c>
      <c r="F82" s="119">
        <f t="shared" si="12"/>
        <v>153100</v>
      </c>
      <c r="G82" s="119">
        <f t="shared" si="12"/>
        <v>158400</v>
      </c>
      <c r="H82" s="119">
        <f t="shared" si="12"/>
        <v>164500</v>
      </c>
    </row>
    <row r="83" spans="1:8" ht="40.5">
      <c r="A83" s="28">
        <v>73</v>
      </c>
      <c r="B83" s="34" t="s">
        <v>84</v>
      </c>
      <c r="C83" s="36" t="s">
        <v>92</v>
      </c>
      <c r="D83" s="67">
        <v>120081090</v>
      </c>
      <c r="E83" s="36" t="s">
        <v>85</v>
      </c>
      <c r="F83" s="125">
        <f>'прил 6 ведом'!G79</f>
        <v>153100</v>
      </c>
      <c r="G83" s="125">
        <f>'прил 6 ведом'!H79</f>
        <v>158400</v>
      </c>
      <c r="H83" s="125">
        <f>'прил 6 ведом'!I79</f>
        <v>164500</v>
      </c>
    </row>
    <row r="84" spans="1:8" ht="136.5">
      <c r="A84" s="28">
        <v>74</v>
      </c>
      <c r="B84" s="85" t="s">
        <v>135</v>
      </c>
      <c r="C84" s="36" t="s">
        <v>92</v>
      </c>
      <c r="D84" s="67">
        <v>120082120</v>
      </c>
      <c r="E84" s="36"/>
      <c r="F84" s="119">
        <f>F85</f>
        <v>2360960</v>
      </c>
      <c r="G84" s="119">
        <v>0</v>
      </c>
      <c r="H84" s="119">
        <v>0</v>
      </c>
    </row>
    <row r="85" spans="1:8" ht="27">
      <c r="A85" s="28">
        <v>75</v>
      </c>
      <c r="B85" s="34" t="s">
        <v>81</v>
      </c>
      <c r="C85" s="36" t="s">
        <v>92</v>
      </c>
      <c r="D85" s="67">
        <v>120082120</v>
      </c>
      <c r="E85" s="36" t="s">
        <v>82</v>
      </c>
      <c r="F85" s="119">
        <f>F86</f>
        <v>2360960</v>
      </c>
      <c r="G85" s="119">
        <f>G86</f>
        <v>0</v>
      </c>
      <c r="H85" s="119">
        <f>H86</f>
        <v>0</v>
      </c>
    </row>
    <row r="86" spans="1:8" ht="40.5">
      <c r="A86" s="28">
        <v>76</v>
      </c>
      <c r="B86" s="34" t="s">
        <v>84</v>
      </c>
      <c r="C86" s="36" t="s">
        <v>92</v>
      </c>
      <c r="D86" s="67">
        <v>120082120</v>
      </c>
      <c r="E86" s="36" t="s">
        <v>85</v>
      </c>
      <c r="F86" s="125">
        <f>'прил 6 ведом'!G80</f>
        <v>2360960</v>
      </c>
      <c r="G86" s="125">
        <f>'прил 6 ведом'!H80</f>
        <v>0</v>
      </c>
      <c r="H86" s="125">
        <f>'прил 6 ведом'!I80</f>
        <v>0</v>
      </c>
    </row>
    <row r="87" spans="1:8" ht="13.5">
      <c r="A87" s="28">
        <v>77</v>
      </c>
      <c r="B87" s="27" t="s">
        <v>4</v>
      </c>
      <c r="C87" s="32" t="s">
        <v>11</v>
      </c>
      <c r="D87" s="66"/>
      <c r="E87" s="28"/>
      <c r="F87" s="125">
        <f aca="true" t="shared" si="13" ref="F87:H90">F88</f>
        <v>1115490</v>
      </c>
      <c r="G87" s="119">
        <f t="shared" si="13"/>
        <v>763900</v>
      </c>
      <c r="H87" s="119">
        <f t="shared" si="13"/>
        <v>794450</v>
      </c>
    </row>
    <row r="88" spans="1:8" ht="13.5">
      <c r="A88" s="28">
        <v>78</v>
      </c>
      <c r="B88" s="27" t="s">
        <v>5</v>
      </c>
      <c r="C88" s="32" t="s">
        <v>12</v>
      </c>
      <c r="D88" s="66"/>
      <c r="E88" s="28"/>
      <c r="F88" s="119">
        <f t="shared" si="13"/>
        <v>1115490</v>
      </c>
      <c r="G88" s="119">
        <f t="shared" si="13"/>
        <v>763900</v>
      </c>
      <c r="H88" s="119">
        <f t="shared" si="13"/>
        <v>794450</v>
      </c>
    </row>
    <row r="89" spans="1:8" ht="54.75">
      <c r="A89" s="28">
        <v>79</v>
      </c>
      <c r="B89" s="27" t="s">
        <v>205</v>
      </c>
      <c r="C89" s="32" t="s">
        <v>12</v>
      </c>
      <c r="D89" s="66">
        <v>100000000</v>
      </c>
      <c r="E89" s="28"/>
      <c r="F89" s="119">
        <f t="shared" si="13"/>
        <v>1115490</v>
      </c>
      <c r="G89" s="119">
        <f t="shared" si="13"/>
        <v>763900</v>
      </c>
      <c r="H89" s="119">
        <f t="shared" si="13"/>
        <v>794450</v>
      </c>
    </row>
    <row r="90" spans="1:8" ht="27">
      <c r="A90" s="28">
        <v>80</v>
      </c>
      <c r="B90" s="27" t="s">
        <v>206</v>
      </c>
      <c r="C90" s="32" t="s">
        <v>12</v>
      </c>
      <c r="D90" s="66">
        <v>110000000</v>
      </c>
      <c r="E90" s="28"/>
      <c r="F90" s="119">
        <f>F91</f>
        <v>1115490</v>
      </c>
      <c r="G90" s="119">
        <f t="shared" si="13"/>
        <v>763900</v>
      </c>
      <c r="H90" s="119">
        <f t="shared" si="13"/>
        <v>794450</v>
      </c>
    </row>
    <row r="91" spans="1:8" ht="96">
      <c r="A91" s="28">
        <v>81</v>
      </c>
      <c r="B91" s="27" t="s">
        <v>204</v>
      </c>
      <c r="C91" s="32" t="s">
        <v>12</v>
      </c>
      <c r="D91" s="66">
        <v>110081010</v>
      </c>
      <c r="E91" s="28"/>
      <c r="F91" s="119">
        <f>F92</f>
        <v>1115490</v>
      </c>
      <c r="G91" s="119">
        <f>G92</f>
        <v>763900</v>
      </c>
      <c r="H91" s="119">
        <f>H92</f>
        <v>794450</v>
      </c>
    </row>
    <row r="92" spans="1:8" ht="27">
      <c r="A92" s="28">
        <v>82</v>
      </c>
      <c r="B92" s="34" t="s">
        <v>81</v>
      </c>
      <c r="C92" s="32" t="s">
        <v>12</v>
      </c>
      <c r="D92" s="66">
        <v>110081010</v>
      </c>
      <c r="E92" s="28">
        <v>200</v>
      </c>
      <c r="F92" s="119">
        <f>F93+F94+F97+F100</f>
        <v>1115490</v>
      </c>
      <c r="G92" s="119">
        <f>G93+G94+G97</f>
        <v>763900</v>
      </c>
      <c r="H92" s="119">
        <f>H93+H94+H97</f>
        <v>794450</v>
      </c>
    </row>
    <row r="93" spans="1:8" ht="40.5">
      <c r="A93" s="28">
        <v>83</v>
      </c>
      <c r="B93" s="34" t="s">
        <v>84</v>
      </c>
      <c r="C93" s="32" t="s">
        <v>12</v>
      </c>
      <c r="D93" s="66">
        <v>110081010</v>
      </c>
      <c r="E93" s="28">
        <v>240</v>
      </c>
      <c r="F93" s="125">
        <f>'прил 6 ведом'!G89</f>
        <v>563250</v>
      </c>
      <c r="G93" s="125">
        <f>'прил 6 ведом'!H89</f>
        <v>585800</v>
      </c>
      <c r="H93" s="125">
        <f>'прил 6 ведом'!I89</f>
        <v>609250</v>
      </c>
    </row>
    <row r="94" spans="1:8" ht="109.5">
      <c r="A94" s="28">
        <v>84</v>
      </c>
      <c r="B94" s="27" t="s">
        <v>207</v>
      </c>
      <c r="C94" s="32" t="s">
        <v>12</v>
      </c>
      <c r="D94" s="66">
        <v>110081040</v>
      </c>
      <c r="E94" s="28"/>
      <c r="F94" s="119">
        <f aca="true" t="shared" si="14" ref="F94:H95">F95</f>
        <v>192240</v>
      </c>
      <c r="G94" s="119">
        <f t="shared" si="14"/>
        <v>32500</v>
      </c>
      <c r="H94" s="119">
        <f t="shared" si="14"/>
        <v>33800</v>
      </c>
    </row>
    <row r="95" spans="1:8" ht="27">
      <c r="A95" s="28">
        <v>85</v>
      </c>
      <c r="B95" s="34" t="s">
        <v>81</v>
      </c>
      <c r="C95" s="32" t="s">
        <v>12</v>
      </c>
      <c r="D95" s="66">
        <v>110081040</v>
      </c>
      <c r="E95" s="28">
        <v>200</v>
      </c>
      <c r="F95" s="119">
        <f t="shared" si="14"/>
        <v>192240</v>
      </c>
      <c r="G95" s="119">
        <f t="shared" si="14"/>
        <v>32500</v>
      </c>
      <c r="H95" s="119">
        <f t="shared" si="14"/>
        <v>33800</v>
      </c>
    </row>
    <row r="96" spans="1:8" ht="40.5">
      <c r="A96" s="28">
        <v>86</v>
      </c>
      <c r="B96" s="34" t="s">
        <v>84</v>
      </c>
      <c r="C96" s="32" t="s">
        <v>12</v>
      </c>
      <c r="D96" s="66">
        <v>110081040</v>
      </c>
      <c r="E96" s="28">
        <v>240</v>
      </c>
      <c r="F96" s="125">
        <f>'прил 6 ведом'!G92</f>
        <v>192240</v>
      </c>
      <c r="G96" s="125">
        <f>'прил 6 ведом'!H92</f>
        <v>32500</v>
      </c>
      <c r="H96" s="125">
        <f>'прил 6 ведом'!I92</f>
        <v>33800</v>
      </c>
    </row>
    <row r="97" spans="1:8" ht="109.5">
      <c r="A97" s="28">
        <v>87</v>
      </c>
      <c r="B97" s="27" t="s">
        <v>208</v>
      </c>
      <c r="C97" s="32" t="s">
        <v>12</v>
      </c>
      <c r="D97" s="66">
        <v>110081050</v>
      </c>
      <c r="E97" s="28"/>
      <c r="F97" s="119">
        <f aca="true" t="shared" si="15" ref="F97:H98">F98</f>
        <v>263000</v>
      </c>
      <c r="G97" s="119">
        <f t="shared" si="15"/>
        <v>145600</v>
      </c>
      <c r="H97" s="119">
        <f t="shared" si="15"/>
        <v>151400</v>
      </c>
    </row>
    <row r="98" spans="1:8" ht="27">
      <c r="A98" s="28">
        <v>88</v>
      </c>
      <c r="B98" s="34" t="s">
        <v>81</v>
      </c>
      <c r="C98" s="32" t="s">
        <v>12</v>
      </c>
      <c r="D98" s="66">
        <v>110081050</v>
      </c>
      <c r="E98" s="28">
        <v>200</v>
      </c>
      <c r="F98" s="119">
        <f t="shared" si="15"/>
        <v>263000</v>
      </c>
      <c r="G98" s="119">
        <f t="shared" si="15"/>
        <v>145600</v>
      </c>
      <c r="H98" s="119">
        <f t="shared" si="15"/>
        <v>151400</v>
      </c>
    </row>
    <row r="99" spans="1:8" ht="40.5">
      <c r="A99" s="28">
        <v>89</v>
      </c>
      <c r="B99" s="34" t="s">
        <v>84</v>
      </c>
      <c r="C99" s="32" t="s">
        <v>12</v>
      </c>
      <c r="D99" s="66">
        <v>110081050</v>
      </c>
      <c r="E99" s="28">
        <v>240</v>
      </c>
      <c r="F99" s="125">
        <f>'прил 6 ведом'!G95</f>
        <v>263000</v>
      </c>
      <c r="G99" s="125">
        <f>'прил 6 ведом'!H95</f>
        <v>145600</v>
      </c>
      <c r="H99" s="125">
        <f>'прил 6 ведом'!I95</f>
        <v>151400</v>
      </c>
    </row>
    <row r="100" spans="1:8" ht="92.25" customHeight="1">
      <c r="A100" s="28">
        <v>90</v>
      </c>
      <c r="B100" s="34" t="s">
        <v>471</v>
      </c>
      <c r="C100" s="32" t="s">
        <v>12</v>
      </c>
      <c r="D100" s="66" t="str">
        <f>D101</f>
        <v>01100L2990</v>
      </c>
      <c r="E100" s="28"/>
      <c r="F100" s="125">
        <f>F101</f>
        <v>97000</v>
      </c>
      <c r="G100" s="125">
        <v>0</v>
      </c>
      <c r="H100" s="125">
        <v>0</v>
      </c>
    </row>
    <row r="101" spans="1:8" ht="39.75" customHeight="1">
      <c r="A101" s="28">
        <v>91</v>
      </c>
      <c r="B101" s="34" t="str">
        <f>'прил 6 ведом'!B97</f>
        <v>Закупки товаров, работ и услуг для государственных (муниципальных) нужд</v>
      </c>
      <c r="C101" s="32" t="s">
        <v>12</v>
      </c>
      <c r="D101" s="66" t="str">
        <f>D102</f>
        <v>01100L2990</v>
      </c>
      <c r="E101" s="28">
        <v>200</v>
      </c>
      <c r="F101" s="125">
        <f>F102</f>
        <v>97000</v>
      </c>
      <c r="G101" s="125">
        <v>0</v>
      </c>
      <c r="H101" s="125">
        <v>0</v>
      </c>
    </row>
    <row r="102" spans="1:8" ht="41.25" customHeight="1">
      <c r="A102" s="28">
        <v>92</v>
      </c>
      <c r="B102" s="34" t="str">
        <f>'прил 6 ведом'!B98</f>
        <v>Иные закупки товаров, работ и услуг для обеспечения государственных (муниципальных) нужд</v>
      </c>
      <c r="C102" s="32" t="s">
        <v>12</v>
      </c>
      <c r="D102" s="66" t="s">
        <v>469</v>
      </c>
      <c r="E102" s="28">
        <v>240</v>
      </c>
      <c r="F102" s="125">
        <v>97000</v>
      </c>
      <c r="G102" s="125">
        <v>0</v>
      </c>
      <c r="H102" s="125">
        <v>0</v>
      </c>
    </row>
    <row r="103" spans="1:8" ht="13.5">
      <c r="A103" s="28">
        <v>93</v>
      </c>
      <c r="B103" s="34" t="s">
        <v>25</v>
      </c>
      <c r="C103" s="36" t="s">
        <v>13</v>
      </c>
      <c r="D103" s="67"/>
      <c r="E103" s="35"/>
      <c r="F103" s="125">
        <f aca="true" t="shared" si="16" ref="F103:H104">F104</f>
        <v>1742020</v>
      </c>
      <c r="G103" s="119">
        <f t="shared" si="16"/>
        <v>1742020</v>
      </c>
      <c r="H103" s="119">
        <f t="shared" si="16"/>
        <v>1742020</v>
      </c>
    </row>
    <row r="104" spans="1:8" ht="13.5">
      <c r="A104" s="28">
        <v>94</v>
      </c>
      <c r="B104" s="34" t="s">
        <v>6</v>
      </c>
      <c r="C104" s="36" t="s">
        <v>14</v>
      </c>
      <c r="D104" s="67"/>
      <c r="E104" s="36"/>
      <c r="F104" s="119">
        <f t="shared" si="16"/>
        <v>1742020</v>
      </c>
      <c r="G104" s="119">
        <f t="shared" si="16"/>
        <v>1742020</v>
      </c>
      <c r="H104" s="119">
        <f t="shared" si="16"/>
        <v>1742020</v>
      </c>
    </row>
    <row r="105" spans="1:8" ht="27">
      <c r="A105" s="28">
        <v>95</v>
      </c>
      <c r="B105" s="34" t="s">
        <v>253</v>
      </c>
      <c r="C105" s="36" t="s">
        <v>14</v>
      </c>
      <c r="D105" s="67">
        <v>140000000</v>
      </c>
      <c r="E105" s="36"/>
      <c r="F105" s="119">
        <f>F106+F110</f>
        <v>1742020</v>
      </c>
      <c r="G105" s="119">
        <f>G106+G110</f>
        <v>1742020</v>
      </c>
      <c r="H105" s="119">
        <f>H106+H110</f>
        <v>1742020</v>
      </c>
    </row>
    <row r="106" spans="1:8" ht="27" hidden="1">
      <c r="A106" s="28">
        <v>96</v>
      </c>
      <c r="B106" s="34" t="s">
        <v>342</v>
      </c>
      <c r="C106" s="36" t="s">
        <v>14</v>
      </c>
      <c r="D106" s="67">
        <v>210000000</v>
      </c>
      <c r="E106" s="36"/>
      <c r="F106" s="119">
        <f aca="true" t="shared" si="17" ref="F106:H108">F107</f>
        <v>0</v>
      </c>
      <c r="G106" s="119">
        <f t="shared" si="17"/>
        <v>0</v>
      </c>
      <c r="H106" s="119">
        <f t="shared" si="17"/>
        <v>0</v>
      </c>
    </row>
    <row r="107" spans="1:8" ht="81.75" hidden="1">
      <c r="A107" s="28">
        <v>97</v>
      </c>
      <c r="B107" s="34" t="s">
        <v>343</v>
      </c>
      <c r="C107" s="36" t="s">
        <v>14</v>
      </c>
      <c r="D107" s="67">
        <v>210082060</v>
      </c>
      <c r="E107" s="36"/>
      <c r="F107" s="119">
        <f t="shared" si="17"/>
        <v>0</v>
      </c>
      <c r="G107" s="119">
        <f t="shared" si="17"/>
        <v>0</v>
      </c>
      <c r="H107" s="119">
        <f t="shared" si="17"/>
        <v>0</v>
      </c>
    </row>
    <row r="108" spans="1:8" ht="40.5" hidden="1">
      <c r="A108" s="28">
        <v>98</v>
      </c>
      <c r="B108" s="34" t="s">
        <v>344</v>
      </c>
      <c r="C108" s="36" t="s">
        <v>14</v>
      </c>
      <c r="D108" s="67">
        <v>210082060</v>
      </c>
      <c r="E108" s="36" t="s">
        <v>101</v>
      </c>
      <c r="F108" s="119">
        <f t="shared" si="17"/>
        <v>0</v>
      </c>
      <c r="G108" s="119">
        <f t="shared" si="17"/>
        <v>0</v>
      </c>
      <c r="H108" s="119">
        <f t="shared" si="17"/>
        <v>0</v>
      </c>
    </row>
    <row r="109" spans="1:8" ht="13.5" hidden="1">
      <c r="A109" s="28">
        <v>99</v>
      </c>
      <c r="B109" s="34" t="s">
        <v>108</v>
      </c>
      <c r="C109" s="36" t="s">
        <v>14</v>
      </c>
      <c r="D109" s="67">
        <v>210082060</v>
      </c>
      <c r="E109" s="36" t="s">
        <v>100</v>
      </c>
      <c r="F109" s="133">
        <v>0</v>
      </c>
      <c r="G109" s="133">
        <v>0</v>
      </c>
      <c r="H109" s="133">
        <v>0</v>
      </c>
    </row>
    <row r="110" spans="1:8" ht="27">
      <c r="A110" s="28">
        <v>100</v>
      </c>
      <c r="B110" s="34" t="s">
        <v>213</v>
      </c>
      <c r="C110" s="36" t="s">
        <v>14</v>
      </c>
      <c r="D110" s="67">
        <v>140000000</v>
      </c>
      <c r="E110" s="36"/>
      <c r="F110" s="119">
        <f aca="true" t="shared" si="18" ref="F110:H112">F111</f>
        <v>1742020</v>
      </c>
      <c r="G110" s="119">
        <f t="shared" si="18"/>
        <v>1742020</v>
      </c>
      <c r="H110" s="119">
        <f t="shared" si="18"/>
        <v>1742020</v>
      </c>
    </row>
    <row r="111" spans="1:8" ht="81.75">
      <c r="A111" s="28">
        <v>101</v>
      </c>
      <c r="B111" s="34" t="s">
        <v>214</v>
      </c>
      <c r="C111" s="36" t="s">
        <v>14</v>
      </c>
      <c r="D111" s="67">
        <v>140082060</v>
      </c>
      <c r="E111" s="36"/>
      <c r="F111" s="119">
        <f t="shared" si="18"/>
        <v>1742020</v>
      </c>
      <c r="G111" s="119">
        <f>G112</f>
        <v>1742020</v>
      </c>
      <c r="H111" s="119">
        <f t="shared" si="18"/>
        <v>1742020</v>
      </c>
    </row>
    <row r="112" spans="1:8" ht="40.5">
      <c r="A112" s="28">
        <v>102</v>
      </c>
      <c r="B112" s="34" t="s">
        <v>107</v>
      </c>
      <c r="C112" s="36" t="s">
        <v>14</v>
      </c>
      <c r="D112" s="67">
        <v>140082060</v>
      </c>
      <c r="E112" s="36" t="s">
        <v>101</v>
      </c>
      <c r="F112" s="119">
        <f>F113</f>
        <v>1742020</v>
      </c>
      <c r="G112" s="119">
        <f t="shared" si="18"/>
        <v>1742020</v>
      </c>
      <c r="H112" s="119">
        <f>H113</f>
        <v>1742020</v>
      </c>
    </row>
    <row r="113" spans="1:8" ht="21.75" customHeight="1">
      <c r="A113" s="28">
        <v>103</v>
      </c>
      <c r="B113" s="39" t="s">
        <v>108</v>
      </c>
      <c r="C113" s="36" t="s">
        <v>14</v>
      </c>
      <c r="D113" s="67">
        <v>140082060</v>
      </c>
      <c r="E113" s="36" t="s">
        <v>100</v>
      </c>
      <c r="F113" s="125">
        <f>'прил 6 ведом'!G109</f>
        <v>1742020</v>
      </c>
      <c r="G113" s="125">
        <f>'прил 6 ведом'!H109</f>
        <v>1742020</v>
      </c>
      <c r="H113" s="125">
        <f>'прил 6 ведом'!I109</f>
        <v>1742020</v>
      </c>
    </row>
    <row r="114" spans="1:8" ht="13.5">
      <c r="A114" s="28">
        <v>104</v>
      </c>
      <c r="B114" s="39" t="s">
        <v>209</v>
      </c>
      <c r="C114" s="36" t="s">
        <v>210</v>
      </c>
      <c r="D114" s="67"/>
      <c r="E114" s="36"/>
      <c r="F114" s="125">
        <f aca="true" t="shared" si="19" ref="F114:G116">F115</f>
        <v>46631</v>
      </c>
      <c r="G114" s="119">
        <f t="shared" si="19"/>
        <v>46631</v>
      </c>
      <c r="H114" s="119">
        <f>H115</f>
        <v>46631</v>
      </c>
    </row>
    <row r="115" spans="1:8" ht="27">
      <c r="A115" s="28">
        <v>105</v>
      </c>
      <c r="B115" s="39" t="s">
        <v>211</v>
      </c>
      <c r="C115" s="36" t="s">
        <v>212</v>
      </c>
      <c r="D115" s="67"/>
      <c r="E115" s="36"/>
      <c r="F115" s="119">
        <f t="shared" si="19"/>
        <v>46631</v>
      </c>
      <c r="G115" s="119">
        <f t="shared" si="19"/>
        <v>46631</v>
      </c>
      <c r="H115" s="119">
        <f>H116</f>
        <v>46631</v>
      </c>
    </row>
    <row r="116" spans="1:8" ht="54.75">
      <c r="A116" s="28">
        <v>106</v>
      </c>
      <c r="B116" s="39" t="s">
        <v>215</v>
      </c>
      <c r="C116" s="36" t="s">
        <v>212</v>
      </c>
      <c r="D116" s="67">
        <v>100000000</v>
      </c>
      <c r="E116" s="36"/>
      <c r="F116" s="119">
        <f t="shared" si="19"/>
        <v>46631</v>
      </c>
      <c r="G116" s="119">
        <f t="shared" si="19"/>
        <v>46631</v>
      </c>
      <c r="H116" s="119">
        <f>H117</f>
        <v>46631</v>
      </c>
    </row>
    <row r="117" spans="1:8" ht="27">
      <c r="A117" s="28">
        <v>107</v>
      </c>
      <c r="B117" s="39" t="s">
        <v>216</v>
      </c>
      <c r="C117" s="36" t="s">
        <v>212</v>
      </c>
      <c r="D117" s="67">
        <v>1400000000</v>
      </c>
      <c r="E117" s="36"/>
      <c r="F117" s="119">
        <f>F118+F121</f>
        <v>46631</v>
      </c>
      <c r="G117" s="119">
        <f>G118+G121</f>
        <v>46631</v>
      </c>
      <c r="H117" s="119">
        <f>H118+H121</f>
        <v>46631</v>
      </c>
    </row>
    <row r="118" spans="1:8" ht="123">
      <c r="A118" s="28">
        <v>108</v>
      </c>
      <c r="B118" s="39" t="s">
        <v>217</v>
      </c>
      <c r="C118" s="36" t="s">
        <v>212</v>
      </c>
      <c r="D118" s="67" t="s">
        <v>134</v>
      </c>
      <c r="E118" s="36"/>
      <c r="F118" s="125">
        <f aca="true" t="shared" si="20" ref="F118:H119">F119</f>
        <v>41635</v>
      </c>
      <c r="G118" s="125">
        <f t="shared" si="20"/>
        <v>41635</v>
      </c>
      <c r="H118" s="125">
        <f t="shared" si="20"/>
        <v>41635</v>
      </c>
    </row>
    <row r="119" spans="1:8" ht="27">
      <c r="A119" s="28">
        <v>109</v>
      </c>
      <c r="B119" s="34" t="s">
        <v>81</v>
      </c>
      <c r="C119" s="36" t="s">
        <v>212</v>
      </c>
      <c r="D119" s="67" t="s">
        <v>134</v>
      </c>
      <c r="E119" s="36" t="s">
        <v>82</v>
      </c>
      <c r="F119" s="119">
        <f t="shared" si="20"/>
        <v>41635</v>
      </c>
      <c r="G119" s="119">
        <f t="shared" si="20"/>
        <v>41635</v>
      </c>
      <c r="H119" s="119">
        <f t="shared" si="20"/>
        <v>41635</v>
      </c>
    </row>
    <row r="120" spans="1:8" ht="40.5">
      <c r="A120" s="28">
        <v>110</v>
      </c>
      <c r="B120" s="34" t="s">
        <v>84</v>
      </c>
      <c r="C120" s="36" t="s">
        <v>212</v>
      </c>
      <c r="D120" s="67" t="s">
        <v>134</v>
      </c>
      <c r="E120" s="36" t="s">
        <v>85</v>
      </c>
      <c r="F120" s="125">
        <f>'прил 6 ведом'!G116</f>
        <v>41635</v>
      </c>
      <c r="G120" s="125">
        <f>'прил 6 ведом'!H116</f>
        <v>41635</v>
      </c>
      <c r="H120" s="125">
        <f>'прил 6 ведом'!I116</f>
        <v>41635</v>
      </c>
    </row>
    <row r="121" spans="1:8" ht="123">
      <c r="A121" s="28">
        <v>111</v>
      </c>
      <c r="B121" s="39" t="s">
        <v>218</v>
      </c>
      <c r="C121" s="36" t="s">
        <v>212</v>
      </c>
      <c r="D121" s="67" t="s">
        <v>134</v>
      </c>
      <c r="E121" s="36"/>
      <c r="F121" s="119">
        <f aca="true" t="shared" si="21" ref="F121:H122">F122</f>
        <v>4996</v>
      </c>
      <c r="G121" s="119">
        <f t="shared" si="21"/>
        <v>4996</v>
      </c>
      <c r="H121" s="119">
        <f t="shared" si="21"/>
        <v>4996</v>
      </c>
    </row>
    <row r="122" spans="1:8" ht="27">
      <c r="A122" s="28">
        <v>112</v>
      </c>
      <c r="B122" s="34" t="s">
        <v>81</v>
      </c>
      <c r="C122" s="36" t="s">
        <v>212</v>
      </c>
      <c r="D122" s="67" t="s">
        <v>134</v>
      </c>
      <c r="E122" s="36"/>
      <c r="F122" s="119">
        <f t="shared" si="21"/>
        <v>4996</v>
      </c>
      <c r="G122" s="119">
        <f t="shared" si="21"/>
        <v>4996</v>
      </c>
      <c r="H122" s="119">
        <f t="shared" si="21"/>
        <v>4996</v>
      </c>
    </row>
    <row r="123" spans="1:8" ht="40.5">
      <c r="A123" s="28">
        <v>113</v>
      </c>
      <c r="B123" s="34" t="s">
        <v>84</v>
      </c>
      <c r="C123" s="36" t="s">
        <v>212</v>
      </c>
      <c r="D123" s="67" t="s">
        <v>134</v>
      </c>
      <c r="E123" s="36"/>
      <c r="F123" s="125">
        <f>'прил 6 ведом'!G119</f>
        <v>4996</v>
      </c>
      <c r="G123" s="125">
        <f>'прил 6 ведом'!H119</f>
        <v>4996</v>
      </c>
      <c r="H123" s="125">
        <f>'прил 6 ведом'!I119</f>
        <v>4996</v>
      </c>
    </row>
    <row r="124" spans="1:8" ht="194.25" customHeight="1">
      <c r="A124" s="28">
        <v>114</v>
      </c>
      <c r="B124" s="167" t="s">
        <v>345</v>
      </c>
      <c r="C124" s="35">
        <v>1001</v>
      </c>
      <c r="D124" s="67">
        <v>140082110</v>
      </c>
      <c r="E124" s="36" t="s">
        <v>341</v>
      </c>
      <c r="F124" s="125">
        <f aca="true" t="shared" si="22" ref="F124:H125">F125</f>
        <v>48528</v>
      </c>
      <c r="G124" s="125">
        <f t="shared" si="22"/>
        <v>48528</v>
      </c>
      <c r="H124" s="125">
        <f t="shared" si="22"/>
        <v>48528</v>
      </c>
    </row>
    <row r="125" spans="1:8" ht="13.5">
      <c r="A125" s="28">
        <v>115</v>
      </c>
      <c r="B125" s="168" t="s">
        <v>346</v>
      </c>
      <c r="C125" s="36" t="s">
        <v>338</v>
      </c>
      <c r="D125" s="67">
        <v>140082110</v>
      </c>
      <c r="E125" s="36" t="s">
        <v>101</v>
      </c>
      <c r="F125" s="125">
        <f t="shared" si="22"/>
        <v>48528</v>
      </c>
      <c r="G125" s="125">
        <f t="shared" si="22"/>
        <v>48528</v>
      </c>
      <c r="H125" s="125">
        <f t="shared" si="22"/>
        <v>48528</v>
      </c>
    </row>
    <row r="126" spans="1:8" ht="13.5">
      <c r="A126" s="28">
        <v>116</v>
      </c>
      <c r="B126" s="169" t="s">
        <v>271</v>
      </c>
      <c r="C126" s="36" t="s">
        <v>338</v>
      </c>
      <c r="D126" s="67">
        <v>140082110</v>
      </c>
      <c r="E126" s="36" t="s">
        <v>100</v>
      </c>
      <c r="F126" s="125">
        <f>'прил 6 ведом'!G122</f>
        <v>48528</v>
      </c>
      <c r="G126" s="125">
        <f>'прил 6 ведом'!H122</f>
        <v>48528</v>
      </c>
      <c r="H126" s="125">
        <f>'прил 6 ведом'!I122</f>
        <v>48528</v>
      </c>
    </row>
    <row r="127" spans="1:8" ht="13.5">
      <c r="A127" s="28">
        <v>117</v>
      </c>
      <c r="B127" s="39" t="s">
        <v>93</v>
      </c>
      <c r="C127" s="36" t="s">
        <v>315</v>
      </c>
      <c r="D127" s="67"/>
      <c r="E127" s="36"/>
      <c r="F127" s="125">
        <f aca="true" t="shared" si="23" ref="F127:H131">F128</f>
        <v>46794</v>
      </c>
      <c r="G127" s="119">
        <f t="shared" si="23"/>
        <v>0</v>
      </c>
      <c r="H127" s="119">
        <f t="shared" si="23"/>
        <v>0</v>
      </c>
    </row>
    <row r="128" spans="1:8" ht="13.5">
      <c r="A128" s="28">
        <v>118</v>
      </c>
      <c r="B128" s="39" t="s">
        <v>94</v>
      </c>
      <c r="C128" s="36" t="s">
        <v>316</v>
      </c>
      <c r="D128" s="67"/>
      <c r="E128" s="36"/>
      <c r="F128" s="119">
        <f t="shared" si="23"/>
        <v>46794</v>
      </c>
      <c r="G128" s="119">
        <f t="shared" si="23"/>
        <v>0</v>
      </c>
      <c r="H128" s="119">
        <f t="shared" si="23"/>
        <v>0</v>
      </c>
    </row>
    <row r="129" spans="1:8" ht="27">
      <c r="A129" s="28">
        <v>119</v>
      </c>
      <c r="B129" s="34" t="s">
        <v>354</v>
      </c>
      <c r="C129" s="36" t="s">
        <v>316</v>
      </c>
      <c r="D129" s="67">
        <v>220000000</v>
      </c>
      <c r="E129" s="36"/>
      <c r="F129" s="119">
        <f t="shared" si="23"/>
        <v>46794</v>
      </c>
      <c r="G129" s="119">
        <f t="shared" si="23"/>
        <v>0</v>
      </c>
      <c r="H129" s="119">
        <f t="shared" si="23"/>
        <v>0</v>
      </c>
    </row>
    <row r="130" spans="1:8" ht="81.75">
      <c r="A130" s="28">
        <v>120</v>
      </c>
      <c r="B130" s="34" t="s">
        <v>317</v>
      </c>
      <c r="C130" s="36" t="s">
        <v>316</v>
      </c>
      <c r="D130" s="67">
        <v>220080610</v>
      </c>
      <c r="E130" s="36"/>
      <c r="F130" s="119">
        <f t="shared" si="23"/>
        <v>46794</v>
      </c>
      <c r="G130" s="119">
        <f t="shared" si="23"/>
        <v>0</v>
      </c>
      <c r="H130" s="119">
        <f t="shared" si="23"/>
        <v>0</v>
      </c>
    </row>
    <row r="131" spans="1:8" ht="27">
      <c r="A131" s="28">
        <v>121</v>
      </c>
      <c r="B131" s="34" t="s">
        <v>81</v>
      </c>
      <c r="C131" s="36" t="s">
        <v>316</v>
      </c>
      <c r="D131" s="67">
        <v>220080610</v>
      </c>
      <c r="E131" s="36" t="s">
        <v>82</v>
      </c>
      <c r="F131" s="119">
        <f t="shared" si="23"/>
        <v>46794</v>
      </c>
      <c r="G131" s="119">
        <f t="shared" si="23"/>
        <v>0</v>
      </c>
      <c r="H131" s="119">
        <f t="shared" si="23"/>
        <v>0</v>
      </c>
    </row>
    <row r="132" spans="1:8" ht="40.5">
      <c r="A132" s="28">
        <v>122</v>
      </c>
      <c r="B132" s="34" t="s">
        <v>84</v>
      </c>
      <c r="C132" s="36" t="s">
        <v>316</v>
      </c>
      <c r="D132" s="67">
        <v>220080610</v>
      </c>
      <c r="E132" s="36" t="s">
        <v>85</v>
      </c>
      <c r="F132" s="125">
        <f>'прил 6 ведом'!G128</f>
        <v>46794</v>
      </c>
      <c r="G132" s="125">
        <f>'прил 6 ведом'!H128</f>
        <v>0</v>
      </c>
      <c r="H132" s="125">
        <f>'прил 6 ведом'!I128</f>
        <v>0</v>
      </c>
    </row>
    <row r="133" spans="1:8" ht="114.75" customHeight="1">
      <c r="A133" s="28">
        <v>123</v>
      </c>
      <c r="B133" s="167" t="s">
        <v>347</v>
      </c>
      <c r="C133" s="36" t="s">
        <v>305</v>
      </c>
      <c r="D133" s="67">
        <v>8110082090</v>
      </c>
      <c r="E133" s="36" t="s">
        <v>341</v>
      </c>
      <c r="F133" s="125">
        <f aca="true" t="shared" si="24" ref="F133:H134">F134</f>
        <v>26404</v>
      </c>
      <c r="G133" s="125">
        <f t="shared" si="24"/>
        <v>26404</v>
      </c>
      <c r="H133" s="125">
        <f t="shared" si="24"/>
        <v>26404</v>
      </c>
    </row>
    <row r="134" spans="1:8" ht="13.5">
      <c r="A134" s="28">
        <v>124</v>
      </c>
      <c r="B134" s="168" t="s">
        <v>346</v>
      </c>
      <c r="C134" s="36" t="s">
        <v>305</v>
      </c>
      <c r="D134" s="67">
        <v>8110082090</v>
      </c>
      <c r="E134" s="36" t="s">
        <v>101</v>
      </c>
      <c r="F134" s="125">
        <f t="shared" si="24"/>
        <v>26404</v>
      </c>
      <c r="G134" s="125">
        <f t="shared" si="24"/>
        <v>26404</v>
      </c>
      <c r="H134" s="125">
        <f t="shared" si="24"/>
        <v>26404</v>
      </c>
    </row>
    <row r="135" spans="1:8" ht="13.5">
      <c r="A135" s="28">
        <v>125</v>
      </c>
      <c r="B135" s="169" t="s">
        <v>271</v>
      </c>
      <c r="C135" s="36" t="s">
        <v>305</v>
      </c>
      <c r="D135" s="67">
        <v>8110082090</v>
      </c>
      <c r="E135" s="36" t="s">
        <v>100</v>
      </c>
      <c r="F135" s="125">
        <f>'прил 6 ведом'!G131</f>
        <v>26404</v>
      </c>
      <c r="G135" s="125">
        <f>'прил 6 ведом'!H131</f>
        <v>26404</v>
      </c>
      <c r="H135" s="125">
        <f>'прил 6 ведом'!I131</f>
        <v>26404</v>
      </c>
    </row>
    <row r="136" spans="1:8" ht="13.5">
      <c r="A136" s="28">
        <v>126</v>
      </c>
      <c r="B136" s="27" t="s">
        <v>30</v>
      </c>
      <c r="C136" s="32"/>
      <c r="D136" s="28"/>
      <c r="E136" s="32"/>
      <c r="F136" s="119">
        <v>0</v>
      </c>
      <c r="G136" s="162">
        <f>'прил 6 ведом'!H132</f>
        <v>209838</v>
      </c>
      <c r="H136" s="162">
        <f>'прил 6 ведом'!I132</f>
        <v>416926</v>
      </c>
    </row>
    <row r="137" spans="1:8" ht="13.5">
      <c r="A137" s="232"/>
      <c r="B137" s="233"/>
      <c r="C137" s="33"/>
      <c r="D137" s="28"/>
      <c r="E137" s="28"/>
      <c r="F137" s="119">
        <f>F11</f>
        <v>11268888</v>
      </c>
      <c r="G137" s="119">
        <f>G11</f>
        <v>8604383</v>
      </c>
      <c r="H137" s="119">
        <f>H11</f>
        <v>8756459</v>
      </c>
    </row>
    <row r="138" spans="1:7" ht="13.5">
      <c r="A138" s="70"/>
      <c r="B138" s="74"/>
      <c r="C138" s="75"/>
      <c r="D138" s="76"/>
      <c r="E138" s="73"/>
      <c r="F138" s="77"/>
      <c r="G138" s="77"/>
    </row>
    <row r="139" spans="1:7" ht="13.5">
      <c r="A139" s="70"/>
      <c r="B139" s="74"/>
      <c r="C139" s="75"/>
      <c r="D139" s="76"/>
      <c r="E139" s="77"/>
      <c r="F139" s="77"/>
      <c r="G139" s="77"/>
    </row>
    <row r="140" spans="1:7" ht="13.5">
      <c r="A140" s="70"/>
      <c r="B140" s="78"/>
      <c r="C140" s="79"/>
      <c r="D140" s="80"/>
      <c r="E140" s="81"/>
      <c r="F140" s="81"/>
      <c r="G140" s="81"/>
    </row>
    <row r="141" spans="1:7" ht="13.5">
      <c r="A141" s="70"/>
      <c r="B141" s="78"/>
      <c r="C141" s="79"/>
      <c r="D141" s="80"/>
      <c r="E141" s="73"/>
      <c r="F141" s="73"/>
      <c r="G141" s="73"/>
    </row>
    <row r="142" spans="1:7" ht="210.75" customHeight="1">
      <c r="A142" s="70"/>
      <c r="B142" s="82"/>
      <c r="C142" s="79"/>
      <c r="D142" s="80"/>
      <c r="E142" s="81"/>
      <c r="F142" s="81"/>
      <c r="G142" s="81"/>
    </row>
    <row r="143" spans="1:7" ht="13.5">
      <c r="A143" s="70"/>
      <c r="B143" s="71"/>
      <c r="C143" s="79"/>
      <c r="D143" s="80"/>
      <c r="E143" s="81"/>
      <c r="F143" s="81"/>
      <c r="G143" s="81"/>
    </row>
    <row r="144" spans="1:7" ht="13.5">
      <c r="A144" s="70"/>
      <c r="B144" s="71"/>
      <c r="C144" s="72"/>
      <c r="D144" s="83"/>
      <c r="E144" s="81"/>
      <c r="F144" s="81"/>
      <c r="G144" s="81"/>
    </row>
    <row r="145" spans="1:7" ht="13.5">
      <c r="A145" s="70"/>
      <c r="B145" s="78"/>
      <c r="C145" s="70"/>
      <c r="D145" s="80"/>
      <c r="E145" s="81"/>
      <c r="F145" s="174"/>
      <c r="G145" s="174"/>
    </row>
    <row r="146" spans="1:7" ht="13.5">
      <c r="A146" s="231"/>
      <c r="B146" s="231"/>
      <c r="C146" s="70"/>
      <c r="D146" s="70"/>
      <c r="E146" s="81"/>
      <c r="F146" s="81"/>
      <c r="G146" s="81"/>
    </row>
  </sheetData>
  <sheetProtection/>
  <mergeCells count="15">
    <mergeCell ref="A146:B146"/>
    <mergeCell ref="B8:B10"/>
    <mergeCell ref="C8:C10"/>
    <mergeCell ref="D8:D10"/>
    <mergeCell ref="A137:B137"/>
    <mergeCell ref="A1:H1"/>
    <mergeCell ref="A3:H3"/>
    <mergeCell ref="E8:E10"/>
    <mergeCell ref="F8:F10"/>
    <mergeCell ref="G8:G10"/>
    <mergeCell ref="H8:H10"/>
    <mergeCell ref="A7:E7"/>
    <mergeCell ref="A5:G6"/>
    <mergeCell ref="A2:H2"/>
    <mergeCell ref="A8:A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buh01</cp:lastModifiedBy>
  <cp:lastPrinted>2020-11-13T01:43:31Z</cp:lastPrinted>
  <dcterms:created xsi:type="dcterms:W3CDTF">2010-12-02T07:50:49Z</dcterms:created>
  <dcterms:modified xsi:type="dcterms:W3CDTF">2020-12-07T07:37:48Z</dcterms:modified>
  <cp:category/>
  <cp:version/>
  <cp:contentType/>
  <cp:contentStatus/>
</cp:coreProperties>
</file>