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55" windowHeight="8580" tabRatio="676" activeTab="0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ЦСР,ВР,Р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<sst xmlns="http://schemas.openxmlformats.org/spreadsheetml/2006/main" count="955" uniqueCount="359">
  <si>
    <t>Другие вопросы в области национальной  безопасности и правоохранительной деятельности</t>
  </si>
  <si>
    <t>0300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</si>
  <si>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</si>
  <si>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</si>
  <si>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</si>
  <si>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</si>
  <si>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</si>
  <si>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</si>
  <si>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</si>
  <si>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</si>
  <si>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</si>
  <si>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</si>
  <si>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</si>
  <si>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</si>
  <si>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</si>
  <si>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</si>
  <si>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</si>
  <si>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</si>
  <si>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</si>
  <si>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</si>
  <si>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</si>
  <si>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</si>
  <si>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</si>
  <si>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</si>
  <si>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Условно утвержденные расходы</t>
  </si>
  <si>
    <t>805 1 11 05070 00 0000 120</t>
  </si>
  <si>
    <t>Администрация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</si>
  <si>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</si>
  <si>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 xml:space="preserve">             Итого источников финансирования дефицита бюджета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</si>
  <si>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</si>
  <si>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</si>
  <si>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</si>
  <si>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</si>
  <si>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</si>
  <si>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</si>
  <si>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</si>
  <si>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</si>
  <si>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</si>
  <si>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</si>
  <si>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</si>
  <si>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</si>
  <si>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</si>
  <si>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</si>
  <si>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</si>
  <si>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</si>
  <si>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</si>
  <si>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</si>
  <si>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</si>
  <si>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</si>
  <si>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</si>
  <si>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</si>
  <si>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</si>
  <si>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</si>
  <si>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</si>
  <si>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</si>
  <si>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</si>
  <si>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</si>
  <si>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</si>
  <si>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</si>
  <si>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</si>
  <si>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</si>
  <si>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</si>
  <si>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</si>
  <si>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182 1 06 06030 00 0000 110</t>
  </si>
  <si>
    <t>182 1 06 06033 10 0000 110</t>
  </si>
  <si>
    <t>182 1 06 06040 00 0000 110</t>
  </si>
  <si>
    <t>120</t>
  </si>
  <si>
    <t>Закупки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</si>
  <si>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</si>
  <si>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</si>
  <si>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</si>
  <si>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</si>
  <si>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</si>
  <si>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</si>
  <si>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</si>
  <si>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</si>
  <si>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</si>
  <si>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540</t>
  </si>
  <si>
    <t>500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</si>
  <si>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</si>
  <si>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</si>
  <si>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</si>
  <si>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</si>
  <si>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</si>
  <si>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</si>
  <si>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</si>
  <si>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</si>
  <si>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</si>
  <si>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</si>
  <si>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</si>
  <si>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</si>
  <si>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Акцизы по подакцизным товарам (продукции), производимым на территории Российской Федерации</t>
  </si>
  <si>
    <t>1400S5550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</si>
  <si>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</si>
  <si>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 xml:space="preserve">Субвенции бюджетам субъектов Российской Федерации </t>
  </si>
  <si>
    <t>000 1 03 00000 00 0000 000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</si>
  <si>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</si>
  <si>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</si>
  <si>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</si>
  <si>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</si>
  <si>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</si>
  <si>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</si>
  <si>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</si>
  <si>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</si>
  <si>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</si>
  <si>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</si>
  <si>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</si>
  <si>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</si>
  <si>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</si>
  <si>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</si>
  <si>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</si>
  <si>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</si>
  <si>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</si>
  <si>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805 01 05 00 00 00 0000 600</t>
  </si>
  <si>
    <t>805 01 05 02 00 00 0000 600</t>
  </si>
  <si>
    <t>805 01 05 02 01 00 0000 610</t>
  </si>
  <si>
    <t>805 01 05 02 01 10 0000 610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</si>
  <si>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</si>
  <si>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</si>
  <si>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</si>
  <si>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</si>
  <si>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</si>
  <si>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</si>
  <si>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</si>
  <si>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</si>
  <si>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</si>
  <si>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</si>
  <si>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</si>
  <si>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</si>
  <si>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</si>
  <si>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</si>
  <si>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</si>
  <si>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</si>
  <si>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</si>
  <si>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</si>
  <si>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</si>
  <si>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</si>
  <si>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</si>
  <si>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</si>
  <si>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</si>
  <si>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</si>
  <si>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</si>
  <si>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 "Прочие мероприятия Галанинского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</si>
  <si>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</si>
  <si>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</si>
  <si>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 xml:space="preserve">                                                 Российская Федерация</t>
  </si>
  <si>
    <t>Организация и проведение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</si>
  <si>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</si>
  <si>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№ строки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</si>
  <si>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</si>
  <si>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</si>
  <si>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</si>
  <si>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</si>
  <si>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</si>
  <si>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</si>
  <si>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</si>
  <si>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</si>
  <si>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</si>
  <si>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</si>
  <si>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</si>
  <si>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</si>
  <si>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</si>
  <si>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</si>
  <si>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</si>
  <si>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</si>
  <si>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</si>
  <si>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</si>
  <si>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</si>
  <si>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</si>
  <si>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</si>
  <si>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</si>
  <si>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</si>
  <si>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</si>
  <si>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</si>
  <si>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</si>
  <si>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</si>
  <si>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</si>
  <si>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</si>
  <si>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</si>
  <si>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</si>
  <si>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</si>
  <si>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</si>
  <si>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</si>
  <si>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</si>
  <si>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</si>
  <si>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</si>
  <si>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</si>
  <si>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</si>
  <si>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</si>
  <si>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</si>
  <si>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</si>
  <si>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</si>
  <si>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244</t>
  </si>
  <si>
    <t>000</t>
  </si>
  <si>
    <t>Межбюджетные трансферты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</si>
  <si>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</si>
  <si>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</si>
  <si>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</si>
  <si>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</si>
  <si>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</si>
  <si>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</si>
  <si>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</si>
  <si>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</si>
  <si>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</si>
  <si>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</si>
  <si>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805 2 02 30024 00 0000 150</t>
  </si>
  <si>
    <t>000 2 02 30000  10 0000 150</t>
  </si>
  <si>
    <t>000 2 02 30000 00 0000 150</t>
  </si>
  <si>
    <t>805 2 02 15001 10 0030 150</t>
  </si>
  <si>
    <t>000 2 02 10000 00 0000 150</t>
  </si>
  <si>
    <t>805 2 02 15001 00 0000 150</t>
  </si>
  <si>
    <t>805 2 02 15001 10 0000 150</t>
  </si>
  <si>
    <t>0310</t>
  </si>
  <si>
    <t xml:space="preserve">Софинансирование на 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</si>
  <si>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01300S4120</t>
  </si>
  <si>
    <t>01400S5550</t>
  </si>
  <si>
    <t>Подпрограмма "Содержание автомобильных дорог общего пользования Галанинского сельсовета "</t>
  </si>
  <si>
    <t>Межбюджетные трансферты  предоставляются в соответствии с  утвержденной бюджетной  росписью и порядком, утвержденным представительным органом Галанинского сельсовета. Направить в 2022году и плановом периоде 2023-2024годов в бюджет Казачинского района:</t>
  </si>
  <si>
    <t>Доходы бюджета поселений  2023 года</t>
  </si>
  <si>
    <t>Доходы бюджета поселений  2024 года</t>
  </si>
  <si>
    <t>Сумма на 2023 год</t>
  </si>
  <si>
    <t>Сумма на 2024 год</t>
  </si>
  <si>
    <t>Сумма на    2024 год</t>
  </si>
  <si>
    <t>Прочие субсидии</t>
  </si>
  <si>
    <t>805 202 29 999 10 1060 150</t>
  </si>
  <si>
    <t>Прочие субсидии бюджетам сельских поселений (на реализацию мероприятий, направленных на  повышение безопасности дорожного движения)</t>
  </si>
  <si>
    <t>805 2 02 35118 00 0000 150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</si>
  <si>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</si>
  <si>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</si>
  <si>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</si>
  <si>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</si>
  <si>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</si>
  <si>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</si>
  <si>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</si>
  <si>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</si>
  <si>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</si>
  <si>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</si>
  <si>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</si>
  <si>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</si>
  <si>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</si>
  <si>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</si>
  <si>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</si>
  <si>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805 202 29 9999 00 0000 150</t>
  </si>
  <si>
    <t>1102</t>
  </si>
  <si>
    <t xml:space="preserve">Проведение официальных физкультурных и спортивных мероприятий в рамках подпрограммы "Прочие мероприятия  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сельсовета"" </t>
  </si>
  <si>
    <t>Муниципальная программа Галанинского сельсовета " Создание безопасных и комфортных условий для проживания на территории Галанинского сельсовета"</t>
  </si>
  <si>
    <t xml:space="preserve">Подпрограмма " Прочие мероприятия Галанинского сельсовета"  </t>
  </si>
  <si>
    <t>Обеспечение деятельности (оказания услуг) ведомственных учреждений в рамках подпрограммы " Прочие мероприятия Галанинского сельсовета"   муниципальной программы Галанинского сельсовета " Создание безопасных и комфортных условий для проживания на территории Галанинского сельсовета"</t>
  </si>
  <si>
    <t xml:space="preserve">Подпрограмма "Прочие мероприятия Галанинского сельсовета" </t>
  </si>
  <si>
    <t>Обеспечение деятельности (оказания услуг) подведомственных учреждений в рамках подпрограммы "Прочие мероприятия Галанинского сельсовета""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</si>
  <si>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Статья 10. Дорожный фонд  Галанинского сельсовета</t>
  </si>
  <si>
    <t>Статья 12. Иные межбюджетные трансферты.</t>
  </si>
  <si>
    <t>Приложение 2</t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</si>
  <si>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</si>
  <si>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</si>
  <si>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</si>
  <si>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</si>
  <si>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 Галанинского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</si>
  <si>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</si>
  <si>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Прочие межбюджетные трансферты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</si>
  <si>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Организация и содержание мест захоронения  на территории Галанинского сельсовета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</si>
  <si>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Организация и проведение акарицидных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</si>
  <si>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     2.  Порядок формирования и расходования средств Дорожного фонда осуществляется в соответствии с порядком, утвержденным Галанинским сельским Советом депутатов.      </t>
  </si>
  <si>
    <t>Председатель Галанинского</t>
  </si>
  <si>
    <t>Сельского Совета депутатов                                                                                     В.М.Кузьмин</t>
  </si>
  <si>
    <t xml:space="preserve">     1. Утвердить основные характеристики бюджета поселения на 2023 год:</t>
  </si>
  <si>
    <t xml:space="preserve">     2. Утвердить основные характеристики бюджета поселения на 2024 год и на 2025 год:</t>
  </si>
  <si>
    <t xml:space="preserve">      3)  дефицит  бюджета поселения на 2024 год в сумме 0,00 рублей и на 2025 год в сумме   0,00 рублей.</t>
  </si>
  <si>
    <t xml:space="preserve">      4) источники внутреннего финансирования дефицита   бюджета  поселения на 2024 год  в сумме 0,00 рублей и на 2025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</si>
  <si>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>2.Межбюджетные трансферты на осуществление отдельных полномочий органами местного самоуправления поселений, по нему муниципальному контролю сельских поселений в рамках непрограммных расходов отдельных органов местного самоуправления в сумме 26 404,00 рублей ежегодно  в 2023-2025годах.</t>
  </si>
  <si>
    <t xml:space="preserve">3.Межбюджетные трансферты, передаваемые бюджетам  муниципальных районов из бюджетов поселений на осуществление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сумме 72 000,00 руб. ежегодно в 2023-2025годах. </t>
  </si>
  <si>
    <t>Источники внутреннего финансирования дефицита бюджета поселения в 2023 году и плановом периоде 2024-2025 годов</t>
  </si>
  <si>
    <t xml:space="preserve">   2023 год</t>
  </si>
  <si>
    <t xml:space="preserve">  2024 год</t>
  </si>
  <si>
    <t xml:space="preserve">  2025год</t>
  </si>
  <si>
    <t>Доходы бюджета поселений на 2023 год и плановый период 2024-2025 годов</t>
  </si>
  <si>
    <t>Доходы бюджета поселений  2025 года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</si>
  <si>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2023 год и плановый период 2024-2025 годов</t>
  </si>
  <si>
    <t>Сумма на 2025 год</t>
  </si>
  <si>
    <t xml:space="preserve">       Ведомственная структура расходов бюджета поселения на 2023 год  и плановый период 2024-2025 годов</t>
  </si>
  <si>
    <t>Сумма на    2025 год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</si>
  <si>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2023 год и плановый период 2024-2025 годы</t>
  </si>
  <si>
    <t>Прочие мероприятия по благоустройству городских округов и поселений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 сельсовета" на осуществление расходов. направленных на реализацию мероприятий по поддержке местных инициатив</t>
  </si>
  <si>
    <t>1100S6410</t>
  </si>
  <si>
    <t>Прочие мероприятия по благоустройству городских округов и поселений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 сельсовета" на осуществление расходов. направленных на реализацию  проектов по решению вопросов местного значения сельских поселений "Инициатива жителей-эффективность в работе</t>
  </si>
  <si>
    <t>Прочие мероприятия по благоустройству городских округов и поселений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 сельсовета" на осуществление расходов. направленных на реализацию  комплексных проектов по благоустройству территорий в рамках подпрограммы "Поддержка муниципальных  проектов по благоустройству территорий и повышению активности населения в решении вопросов местного значения"  государственной программы Красноярского края "Содействие развитию местного самоуправления"</t>
  </si>
  <si>
    <t>Защита населения и территории от чрезвычайных ситуаций природного и техногенного характера, пожарная безопасность</t>
  </si>
  <si>
    <t>805 2 02 16001 10 0020 150</t>
  </si>
  <si>
    <t>Дотации бюджетам сельских поселений на выравнивание бюджетной обеспеченности из бюджетов муниципальных районов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</si>
  <si>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</si>
  <si>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</si>
  <si>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Статья 15.  Вступление в силу настоящего решения</t>
  </si>
  <si>
    <t xml:space="preserve">                                                                                                                                                                    Статья 13.  Распределение бюджетных ассигнований по разделам, подразделам, целевым статьям, группам видов расходов.</t>
  </si>
  <si>
    <t xml:space="preserve">          Распределение бюджетных ассигнований по разделам, подразделам, целевым статьям, группам видов расходов производить соглано приложений 3 "Распределение расходов бюджета поселения по разделам и подразделам клпссификации расходов бюджетов Российской Федерации на 20203год и плановый период 2024-2025годов", Приложения 4 "Ведомственная  структура расходов бюджета поселения на 2023год и плановый период 2024-2025годоа". Приложения 5 "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2023 год и плановый период 2024-2025 годы".</t>
  </si>
  <si>
    <t>182 1 06 06043 10 1000 110</t>
  </si>
  <si>
    <t>182 1 06 01030 10 1000 110</t>
  </si>
  <si>
    <t>805 202 29999 10 7742 150</t>
  </si>
  <si>
    <t>805 2 02 49999 10 2724 150</t>
  </si>
  <si>
    <t>805 2 02 49999 10 7555 150</t>
  </si>
  <si>
    <t>Прочие межбюджетные трансферты, передаваемые бюджетам сельских поселений на частичную компенсацию расходов на повышение оплаты труда отдельным категориям работников бюджетной сферы</t>
  </si>
  <si>
    <t>Субсидии бюджетам муниципальных образований края на реализацию комплексных проектов по благоустройству территорий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</si>
  <si>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 xml:space="preserve">        </t>
  </si>
  <si>
    <t>В соответствии со статьей 16 Устава Галанинского сельсовета, Галанинский сельский Совет депутатов РЕШИЛ:</t>
  </si>
  <si>
    <t>Внести в Решение Галанинского сельсого Совета депутатов от 26.12.2023 № 24-103 «О  бюджете Галанинского сельсовета на 2023 год и плановый период 2023 -2024 годов" следующие изменения:</t>
  </si>
  <si>
    <t>Статья 1. "Основные характеристики бюджета поселения на 2023 год                                                                                             и плановый период 2024-2025 годов" изложить в следующей редакции:</t>
  </si>
  <si>
    <t>01100S7420</t>
  </si>
  <si>
    <t>000 1 06 06000 00 0000 110</t>
  </si>
  <si>
    <t>000 1 08 00000 00 0000 000</t>
  </si>
  <si>
    <t>000 1 08 04020 01 1000 110</t>
  </si>
  <si>
    <t>1.Межбюджетные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для создания условий для организации досуга и обеспечения жителей поселения услугами организаций культуры в сумме 2  246 600,00 рублей ежегодно  в 2023-2025годах.</t>
  </si>
  <si>
    <t>Статья 15. Вступление в силу настоящего решения</t>
  </si>
  <si>
    <t>Глава Галанинского сельсовета                                                                      Е.В.Никифорова</t>
  </si>
  <si>
    <t xml:space="preserve">Субсидии бюджетам муниципальных образований края на реализацию комплексных проектов по благоустройству территорий </t>
  </si>
  <si>
    <t xml:space="preserve">         Решение подлежит официальному опубликованию в газете "Галанинский вестник" и вступает в силу с 1 января 2023 года, но не ранее дня, следующего за днем его официального опубликования.</t>
  </si>
  <si>
    <t>01100S6410</t>
  </si>
  <si>
    <t xml:space="preserve">     3) дефицит  бюджета поселения в сумме 132836,14 рублей;</t>
  </si>
  <si>
    <t xml:space="preserve">    4)  источники внутреннего финансирования дефицита бюджета поселения  в сумме 132 836,14 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</si>
  <si>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 xml:space="preserve">                   "О внесении изменений в Решение Галанинского сельского Совета депутатов от 26.12.2023 № 24-103 «О  бюджете Галанинского сельсовета на 2023 год и плановый период 2024 -2025 годов"</t>
  </si>
  <si>
    <t>805 1 17 15030 10 0001 150</t>
  </si>
  <si>
    <t>805 1 17 15030 10 0002 150</t>
  </si>
  <si>
    <t>805 2 02 49999 10 7641 150</t>
  </si>
  <si>
    <t>805 2 02 49999 10 7745 150</t>
  </si>
  <si>
    <t>805 2 02 49999 10 7649 150</t>
  </si>
  <si>
    <t>805 2 02 49999 10 7412 150</t>
  </si>
  <si>
    <t>Инициативные платежи, зачисляемые в бюджеты сельских поселений (поступления от юридических лиц)</t>
  </si>
  <si>
    <t>Инициативные платежи, зачисляемые в бюджеты сельских поселений (поступления от физических лиц)</t>
  </si>
  <si>
    <t>Прочие неналоговые доходы</t>
  </si>
  <si>
    <t>000 117 00000 00 0000 000</t>
  </si>
  <si>
    <t>Иные межбюджетные трансферты, передаваемые бюджетам сельских поселений</t>
  </si>
  <si>
    <t>Иные межбюджетные трансферты, передаваемые бюджетам</t>
  </si>
  <si>
    <t>Иные межбюджетные трансферты, передаваемые бюджетам сельских поселений на обеспечение на обеспечение мер пожарной безопасности</t>
  </si>
  <si>
    <t>Иные межбюджетные трансферты, передаваемые бюджетам сельских поселений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Казачинского района в рамках непрограмных расходов отдельных органов местного самоуправления</t>
  </si>
  <si>
    <t>Иные межбюджетные трансферты, передаваемые бюджетам сельских поселений на поддержку мер по обеспечению сбалансированности бюджетов</t>
  </si>
  <si>
    <t>Иные межбюджетные трансферты бюджетам поселений (на  реализацию мероприятий по программе  поддержке местных инициатив)</t>
  </si>
  <si>
    <t>Иные межбюджетные трансферты бюджетам поселений (на  реализацию проектов по решению вопросов местного значения, осуществляемых непосредственно населением на территории населенного пункта)</t>
  </si>
  <si>
    <t>Иные межбюджетные трансферты бюджетам поселений (за содействие развитию налогового потенциала)</t>
  </si>
  <si>
    <t xml:space="preserve">     Совета депутатов  от _________2023 г №                            </t>
  </si>
  <si>
    <t>к  Проекту Решения Галанинского сельского</t>
  </si>
  <si>
    <t>113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</si>
  <si>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 в рамках непрограммных расходов отдельных органов местного самоуправления</t>
  </si>
  <si>
    <t>01100S7490</t>
  </si>
  <si>
    <t>01100S7450</t>
  </si>
  <si>
    <t>Мероприятия за содействие развитию налогового потенциалы врамках подпрограммы "Благоустройство территории Галанинского сельсовета" муниципальной программы "Создание  безопасных и комфортных условий для проживания на территории Галанинского сельсовета"</t>
  </si>
  <si>
    <t>Расходы на реализацию проектов  по решению вопросов местного значения, осуществляемых непосредственно населением на территории населенного пункта в рамках подпрограммы "Благоустройство территории Галанинского сельсовета" муниципальной программы "Создание  безопасных и комфортных условий для проживания на территории Галанинского сельсовета"</t>
  </si>
  <si>
    <t xml:space="preserve"> Мероприятия по содействию развитию налогового потенциала в 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 сельсовета" на осуществление расходов. направленных на реализацию мероприятий по поддержке местных инициатив</t>
  </si>
  <si>
    <t xml:space="preserve"> Мероприятия на реализацию проектов по решению вопросов местного значения, осуществляемых непосредственно населением на территории населенного пункта  в 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 сельсовета"</t>
  </si>
  <si>
    <t xml:space="preserve">Совета депутатов  от ___________2023 г № </t>
  </si>
  <si>
    <t xml:space="preserve">Совета депутатов  от  _____2023 г  №  </t>
  </si>
  <si>
    <t xml:space="preserve">Совета депутатов  от _____2023 г № </t>
  </si>
  <si>
    <t>к  Проекту Решению Галанинского сельского</t>
  </si>
  <si>
    <t xml:space="preserve">     1) прогнозируемый общий объем  доходов бюджета поселения в сумме 50 697 328,99 рублей;</t>
  </si>
  <si>
    <t xml:space="preserve">     2) общий объем расходов бюджета поселения в сумме 50 830 165,13 рублей;</t>
  </si>
  <si>
    <t xml:space="preserve">     1) прогнозируемый общий объем  доходов бюджета поселения на 2024 год в сумме                     11 002 131,00 рублей  и на 2025 год в сумме 11 024 906,00 рублей;</t>
  </si>
  <si>
    <t xml:space="preserve">    2) общий объем расходов бюджета поселения  на 2024 год в сумме 11 002 131,00рублей, в том  числе  условно утвержденные расходы     в сумме 264 072,00рублей, и на 2025год  в сумме 11 024 906,00 рублей, в том числе условно подтвержденные расходы 509 368,00 руб.</t>
  </si>
  <si>
    <t xml:space="preserve">       1.  Утвердить объем бюджетных ассигнований дорожного фонда  Галанинского сельсовета  на 2023 в сумме 402 995,00 рублей, на 2024 год в сумме  372 000,00ублей, на 2025 год в сумме 394 000,00 рублей.</t>
  </si>
  <si>
    <t xml:space="preserve">Совета депутатов  от  _________2023 г  №  </t>
  </si>
  <si>
    <t>Подпрограмма "Содержание дорог на территории  Галанинского сельсовета "</t>
  </si>
  <si>
    <t xml:space="preserve">                                                    РЕШЕНИЕ</t>
  </si>
  <si>
    <t>29.08.2023 г.                            с. Галанино                       № 29-134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</si>
</sst>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0" fontId="5" fillId="32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178" fontId="5" fillId="0" borderId="11" xfId="0" applyNumberFormat="1" applyFont="1" applyBorder="1" applyAlignment="1">
      <alignment horizontal="center" vertical="top" wrapText="1"/>
    </xf>
    <xf numFmtId="178" fontId="5" fillId="32" borderId="11" xfId="0" applyNumberFormat="1" applyFont="1" applyFill="1" applyBorder="1" applyAlignment="1">
      <alignment horizontal="center" vertical="top" wrapText="1"/>
    </xf>
    <xf numFmtId="178" fontId="5" fillId="0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Border="1" applyAlignment="1">
      <alignment horizontal="center" vertical="top" wrapText="1"/>
    </xf>
    <xf numFmtId="178" fontId="6" fillId="32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right" vertical="top" wrapText="1"/>
    </xf>
    <xf numFmtId="4" fontId="5" fillId="32" borderId="11" xfId="0" applyNumberFormat="1" applyFont="1" applyFill="1" applyBorder="1" applyAlignment="1">
      <alignment horizontal="right" vertical="top" wrapText="1"/>
    </xf>
    <xf numFmtId="2" fontId="6" fillId="32" borderId="11" xfId="0" applyNumberFormat="1" applyFont="1" applyFill="1" applyBorder="1" applyAlignment="1">
      <alignment horizontal="right" vertical="top" wrapText="1"/>
    </xf>
    <xf numFmtId="2" fontId="5" fillId="32" borderId="11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5" fillId="33" borderId="11" xfId="0" applyNumberFormat="1" applyFont="1" applyFill="1" applyBorder="1" applyAlignment="1">
      <alignment horizontal="right" vertical="top" wrapText="1"/>
    </xf>
    <xf numFmtId="4" fontId="6" fillId="32" borderId="11" xfId="0" applyNumberFormat="1" applyFont="1" applyFill="1" applyBorder="1" applyAlignment="1">
      <alignment horizontal="right" vertical="top" wrapText="1"/>
    </xf>
    <xf numFmtId="49" fontId="5" fillId="0" borderId="13" xfId="0" applyNumberFormat="1" applyFont="1" applyBorder="1" applyAlignment="1" applyProtection="1">
      <alignment horizontal="left" wrapText="1"/>
      <protection/>
    </xf>
    <xf numFmtId="49" fontId="5" fillId="0" borderId="14" xfId="0" applyNumberFormat="1" applyFont="1" applyBorder="1" applyAlignment="1" applyProtection="1">
      <alignment horizontal="left" wrapText="1"/>
      <protection/>
    </xf>
    <xf numFmtId="2" fontId="12" fillId="33" borderId="11" xfId="0" applyNumberFormat="1" applyFont="1" applyFill="1" applyBorder="1" applyAlignment="1">
      <alignment horizontal="right" vertical="top" wrapText="1"/>
    </xf>
    <xf numFmtId="2" fontId="5" fillId="33" borderId="11" xfId="0" applyNumberFormat="1" applyFont="1" applyFill="1" applyBorder="1" applyAlignment="1">
      <alignment horizontal="right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178" fontId="5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178" fontId="6" fillId="33" borderId="11" xfId="0" applyNumberFormat="1" applyFont="1" applyFill="1" applyBorder="1" applyAlignment="1">
      <alignment horizontal="center" vertical="top" wrapText="1"/>
    </xf>
    <xf numFmtId="2" fontId="6" fillId="33" borderId="11" xfId="0" applyNumberFormat="1" applyFont="1" applyFill="1" applyBorder="1" applyAlignment="1">
      <alignment horizontal="right" vertical="top" wrapText="1"/>
    </xf>
    <xf numFmtId="0" fontId="5" fillId="34" borderId="11" xfId="0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5" fillId="33" borderId="11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NumberFormat="1" applyFont="1" applyFill="1" applyBorder="1" applyAlignment="1">
      <alignment vertical="top" wrapText="1"/>
    </xf>
    <xf numFmtId="0" fontId="45" fillId="28" borderId="0" xfId="53" applyAlignment="1">
      <alignment/>
    </xf>
    <xf numFmtId="181" fontId="5" fillId="0" borderId="11" xfId="0" applyNumberFormat="1" applyFont="1" applyBorder="1" applyAlignment="1" applyProtection="1">
      <alignment horizontal="left" wrapText="1"/>
      <protection/>
    </xf>
    <xf numFmtId="49" fontId="5" fillId="0" borderId="11" xfId="0" applyNumberFormat="1" applyFont="1" applyBorder="1" applyAlignment="1" applyProtection="1">
      <alignment horizontal="left" wrapText="1"/>
      <protection/>
    </xf>
    <xf numFmtId="179" fontId="5" fillId="32" borderId="11" xfId="0" applyNumberFormat="1" applyFont="1" applyFill="1" applyBorder="1" applyAlignment="1" applyProtection="1">
      <alignment horizontal="left" wrapText="1"/>
      <protection hidden="1" locked="0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49" fontId="14" fillId="0" borderId="14" xfId="0" applyNumberFormat="1" applyFont="1" applyBorder="1" applyAlignment="1" applyProtection="1">
      <alignment horizontal="left" wrapText="1"/>
      <protection/>
    </xf>
    <xf numFmtId="2" fontId="12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 horizontal="right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justify"/>
    </xf>
    <xf numFmtId="0" fontId="3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justify" vertical="top" wrapText="1"/>
    </xf>
    <xf numFmtId="0" fontId="4" fillId="33" borderId="0" xfId="0" applyFont="1" applyFill="1" applyAlignment="1">
      <alignment horizontal="justify" wrapText="1"/>
    </xf>
    <xf numFmtId="0" fontId="4" fillId="33" borderId="0" xfId="0" applyFont="1" applyFill="1" applyAlignment="1">
      <alignment horizontal="justify" vertical="top" wrapText="1"/>
    </xf>
    <xf numFmtId="9" fontId="0" fillId="33" borderId="0" xfId="0" applyNumberFormat="1" applyFill="1" applyAlignment="1">
      <alignment/>
    </xf>
    <xf numFmtId="0" fontId="3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horizontal="left" wrapText="1" shrinkToFit="1"/>
    </xf>
    <xf numFmtId="0" fontId="5" fillId="33" borderId="11" xfId="0" applyFont="1" applyFill="1" applyBorder="1" applyAlignment="1">
      <alignment horizontal="center" vertical="center" wrapText="1"/>
    </xf>
    <xf numFmtId="181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15" xfId="0" applyNumberFormat="1" applyFont="1" applyFill="1" applyBorder="1" applyAlignment="1">
      <alignment horizontal="right" vertical="top" wrapText="1"/>
    </xf>
    <xf numFmtId="0" fontId="51" fillId="33" borderId="11" xfId="33" applyNumberFormat="1" applyFont="1" applyFill="1" applyBorder="1" applyAlignment="1">
      <alignment horizontal="left" wrapText="1" readingOrder="1"/>
      <protection/>
    </xf>
    <xf numFmtId="4" fontId="5" fillId="33" borderId="11" xfId="0" applyNumberFormat="1" applyFont="1" applyFill="1" applyBorder="1" applyAlignment="1">
      <alignment vertical="top" wrapText="1"/>
    </xf>
    <xf numFmtId="4" fontId="52" fillId="33" borderId="11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left" vertical="center" wrapText="1"/>
    </xf>
    <xf numFmtId="181" fontId="5" fillId="33" borderId="11" xfId="0" applyNumberFormat="1" applyFont="1" applyFill="1" applyBorder="1" applyAlignment="1" applyProtection="1">
      <alignment horizontal="left" wrapText="1"/>
      <protection/>
    </xf>
    <xf numFmtId="49" fontId="5" fillId="33" borderId="11" xfId="0" applyNumberFormat="1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top" wrapText="1"/>
    </xf>
    <xf numFmtId="2" fontId="5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wrapText="1"/>
    </xf>
    <xf numFmtId="49" fontId="3" fillId="33" borderId="0" xfId="0" applyNumberFormat="1" applyFont="1" applyFill="1" applyAlignment="1">
      <alignment wrapText="1"/>
    </xf>
    <xf numFmtId="9" fontId="6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/>
    </xf>
    <xf numFmtId="4" fontId="5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49" fontId="6" fillId="33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4" fontId="5" fillId="33" borderId="11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right"/>
    </xf>
    <xf numFmtId="0" fontId="5" fillId="33" borderId="11" xfId="0" applyFont="1" applyFill="1" applyBorder="1" applyAlignment="1">
      <alignment vertical="top" wrapText="1"/>
    </xf>
    <xf numFmtId="4" fontId="5" fillId="33" borderId="11" xfId="0" applyNumberFormat="1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16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01\Downloads\&#1041;&#1070;&#1044;&#1046;&#1045;&#1058;%202019-2021\&#1087;&#1088;&#1086;&#1077;&#1082;&#1090;%20&#1088;&#1077;&#1096;&#1077;&#1085;&#1080;&#1103;%20&#1085;&#1072;%202019-2021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</sheetNames>
    <sheetDataSet>
      <sheetData sheetId="6">
        <row r="30">
          <cell r="G30">
            <v>1000</v>
          </cell>
          <cell r="H30">
            <v>1000</v>
          </cell>
          <cell r="I30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G50"/>
  <sheetViews>
    <sheetView tabSelected="1" zoomScalePageLayoutView="0" workbookViewId="0" topLeftCell="A5">
      <selection activeCell="A8" sqref="A8"/>
    </sheetView>
  </sheetViews>
  <sheetFormatPr defaultColWidth="9.00390625" defaultRowHeight="12.75"/>
  <cols>
    <col min="1" max="1" width="84.375" style="0" customWidth="1"/>
  </cols>
  <sheetData>
    <row r="1" ht="7.5" customHeight="1">
      <c r="A1" s="6"/>
    </row>
    <row r="2" spans="1:2" ht="15.75">
      <c r="A2" s="98" t="s">
        <v>145</v>
      </c>
      <c r="B2" s="82"/>
    </row>
    <row r="3" spans="1:2" ht="16.5" customHeight="1">
      <c r="A3" s="81" t="s">
        <v>144</v>
      </c>
      <c r="B3" s="82"/>
    </row>
    <row r="4" spans="1:2" ht="15.75" customHeight="1">
      <c r="A4" s="81" t="s">
        <v>107</v>
      </c>
      <c r="B4" s="82"/>
    </row>
    <row r="5" spans="1:2" ht="8.25" customHeight="1">
      <c r="A5" s="83" t="s">
        <v>19</v>
      </c>
      <c r="B5" s="82"/>
    </row>
    <row r="6" spans="1:2" ht="15" customHeight="1">
      <c r="A6" s="83" t="s">
        <v>357</v>
      </c>
      <c r="B6" s="82"/>
    </row>
    <row r="7" spans="1:2" ht="0.75" customHeight="1" hidden="1">
      <c r="A7" s="83"/>
      <c r="B7" s="82"/>
    </row>
    <row r="8" spans="1:2" ht="15.75" customHeight="1">
      <c r="A8" s="84"/>
      <c r="B8" s="82"/>
    </row>
    <row r="9" spans="1:2" ht="16.5" customHeight="1">
      <c r="A9" s="83" t="s">
        <v>358</v>
      </c>
      <c r="B9" s="82"/>
    </row>
    <row r="10" spans="1:2" ht="14.25" customHeight="1">
      <c r="A10" s="85"/>
      <c r="B10" s="82"/>
    </row>
    <row r="11" spans="1:2" ht="42.75" customHeight="1">
      <c r="A11" s="86" t="s">
        <v>317</v>
      </c>
      <c r="B11" s="82"/>
    </row>
    <row r="12" spans="1:2" ht="15" customHeight="1">
      <c r="A12" s="87" t="s">
        <v>301</v>
      </c>
      <c r="B12" s="82"/>
    </row>
    <row r="13" spans="1:2" ht="15" customHeight="1">
      <c r="A13" s="87"/>
      <c r="B13" s="82"/>
    </row>
    <row r="14" spans="1:2" ht="31.5" customHeight="1">
      <c r="A14" s="88" t="s">
        <v>302</v>
      </c>
      <c r="B14" s="82"/>
    </row>
    <row r="15" spans="1:2" ht="12" customHeight="1">
      <c r="A15" s="88"/>
      <c r="B15" s="82"/>
    </row>
    <row r="16" spans="1:2" ht="42" customHeight="1">
      <c r="A16" s="88" t="s">
        <v>303</v>
      </c>
      <c r="B16" s="82"/>
    </row>
    <row r="17" spans="1:2" ht="12" customHeight="1">
      <c r="A17" s="88"/>
      <c r="B17" s="82"/>
    </row>
    <row r="18" spans="1:2" ht="29.25" customHeight="1">
      <c r="A18" s="89" t="s">
        <v>304</v>
      </c>
      <c r="B18" s="82"/>
    </row>
    <row r="19" spans="1:2" ht="9.75" customHeight="1">
      <c r="A19" s="89"/>
      <c r="B19" s="82"/>
    </row>
    <row r="20" spans="1:2" ht="15.75" customHeight="1">
      <c r="A20" s="90" t="s">
        <v>265</v>
      </c>
      <c r="B20" s="82"/>
    </row>
    <row r="21" spans="1:2" ht="30" customHeight="1">
      <c r="A21" s="90" t="s">
        <v>350</v>
      </c>
      <c r="B21" s="82"/>
    </row>
    <row r="22" spans="1:2" ht="14.25" customHeight="1">
      <c r="A22" s="90" t="s">
        <v>351</v>
      </c>
      <c r="B22" s="82"/>
    </row>
    <row r="23" spans="1:2" ht="12.75" customHeight="1">
      <c r="A23" s="90" t="s">
        <v>315</v>
      </c>
      <c r="B23" s="82"/>
    </row>
    <row r="24" spans="1:2" ht="30">
      <c r="A24" s="90" t="s">
        <v>316</v>
      </c>
      <c r="B24" s="82"/>
    </row>
    <row r="25" spans="1:7" ht="15" customHeight="1">
      <c r="A25" s="90"/>
      <c r="B25" s="82"/>
      <c r="G25" t="s">
        <v>22</v>
      </c>
    </row>
    <row r="26" spans="1:3" ht="14.25" customHeight="1">
      <c r="A26" s="91" t="s">
        <v>266</v>
      </c>
      <c r="B26" s="82"/>
      <c r="C26" t="s">
        <v>21</v>
      </c>
    </row>
    <row r="27" spans="1:2" ht="30.75" customHeight="1">
      <c r="A27" s="90" t="s">
        <v>352</v>
      </c>
      <c r="B27" s="82"/>
    </row>
    <row r="28" spans="1:2" ht="45.75" customHeight="1">
      <c r="A28" s="116" t="s">
        <v>353</v>
      </c>
      <c r="B28" s="82"/>
    </row>
    <row r="29" spans="1:2" ht="27.75" customHeight="1">
      <c r="A29" s="90" t="s">
        <v>267</v>
      </c>
      <c r="B29" s="82"/>
    </row>
    <row r="30" spans="1:2" ht="45" customHeight="1">
      <c r="A30" s="90" t="s">
        <v>268</v>
      </c>
      <c r="B30" s="82"/>
    </row>
    <row r="31" spans="1:2" ht="29.25" customHeight="1">
      <c r="A31" s="117" t="s">
        <v>250</v>
      </c>
      <c r="B31" s="82"/>
    </row>
    <row r="32" spans="1:2" ht="45">
      <c r="A32" s="118" t="s">
        <v>354</v>
      </c>
      <c r="B32" s="82"/>
    </row>
    <row r="33" spans="1:2" ht="30">
      <c r="A33" s="118" t="s">
        <v>262</v>
      </c>
      <c r="B33" s="82"/>
    </row>
    <row r="34" spans="1:2" ht="17.25" customHeight="1">
      <c r="A34" s="94" t="s">
        <v>251</v>
      </c>
      <c r="B34" s="82"/>
    </row>
    <row r="35" spans="1:3" ht="72.75" customHeight="1">
      <c r="A35" s="92" t="s">
        <v>217</v>
      </c>
      <c r="B35" s="95"/>
      <c r="C35" s="64"/>
    </row>
    <row r="36" spans="1:2" ht="81.75" customHeight="1">
      <c r="A36" s="92" t="s">
        <v>309</v>
      </c>
      <c r="B36" s="95"/>
    </row>
    <row r="37" spans="1:2" ht="71.25" customHeight="1">
      <c r="A37" s="92" t="s">
        <v>269</v>
      </c>
      <c r="B37" s="95"/>
    </row>
    <row r="38" spans="1:2" ht="85.5" customHeight="1">
      <c r="A38" s="92" t="s">
        <v>270</v>
      </c>
      <c r="B38" s="82"/>
    </row>
    <row r="39" spans="1:2" ht="27" customHeight="1">
      <c r="A39" s="93" t="s">
        <v>292</v>
      </c>
      <c r="B39" s="95"/>
    </row>
    <row r="40" spans="1:2" ht="60" customHeight="1">
      <c r="A40" s="96" t="s">
        <v>293</v>
      </c>
      <c r="B40" s="95"/>
    </row>
    <row r="41" ht="26.25" customHeight="1">
      <c r="A41" s="119" t="s">
        <v>310</v>
      </c>
    </row>
    <row r="42" ht="13.5" customHeight="1" hidden="1">
      <c r="A42" s="82"/>
    </row>
    <row r="43" spans="1:2" ht="14.25" hidden="1">
      <c r="A43" s="93" t="s">
        <v>291</v>
      </c>
      <c r="B43" s="82"/>
    </row>
    <row r="44" spans="1:2" ht="49.5" customHeight="1">
      <c r="A44" s="96" t="s">
        <v>313</v>
      </c>
      <c r="B44" s="82"/>
    </row>
    <row r="45" spans="1:2" ht="15.75">
      <c r="A45" s="97"/>
      <c r="B45" s="82"/>
    </row>
    <row r="46" spans="1:2" ht="15">
      <c r="A46" s="92"/>
      <c r="B46" s="82"/>
    </row>
    <row r="47" spans="1:2" ht="15">
      <c r="A47" s="91" t="s">
        <v>263</v>
      </c>
      <c r="B47" s="82"/>
    </row>
    <row r="48" spans="1:2" ht="15">
      <c r="A48" s="91" t="s">
        <v>264</v>
      </c>
      <c r="B48" s="82"/>
    </row>
    <row r="49" spans="1:2" ht="15.75">
      <c r="A49" s="83"/>
      <c r="B49" s="82"/>
    </row>
    <row r="50" spans="1:2" ht="30">
      <c r="A50" s="92" t="s">
        <v>311</v>
      </c>
      <c r="B50" s="8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26"/>
  <sheetViews>
    <sheetView zoomScalePageLayoutView="0" workbookViewId="0" topLeftCell="A1">
      <selection activeCell="D12" sqref="D12:D22"/>
    </sheetView>
  </sheetViews>
  <sheetFormatPr defaultColWidth="9.00390625" defaultRowHeight="12.75"/>
  <cols>
    <col min="1" max="1" width="5.375" style="0" customWidth="1"/>
    <col min="2" max="2" width="21.875" style="0" customWidth="1"/>
    <col min="3" max="3" width="35.125" style="0" customWidth="1"/>
    <col min="4" max="4" width="12.625" style="0" customWidth="1"/>
    <col min="5" max="5" width="12.25390625" style="0" customWidth="1"/>
    <col min="6" max="6" width="12.625" style="0" customWidth="1"/>
  </cols>
  <sheetData>
    <row r="2" spans="1:7" ht="12.75">
      <c r="A2" s="133" t="s">
        <v>31</v>
      </c>
      <c r="B2" s="133"/>
      <c r="C2" s="133"/>
      <c r="D2" s="133"/>
      <c r="E2" s="133"/>
      <c r="F2" s="133"/>
      <c r="G2" s="14"/>
    </row>
    <row r="3" spans="1:7" ht="12.75">
      <c r="A3" s="133" t="s">
        <v>349</v>
      </c>
      <c r="B3" s="133"/>
      <c r="C3" s="133"/>
      <c r="D3" s="133"/>
      <c r="E3" s="133"/>
      <c r="F3" s="133"/>
      <c r="G3" s="14"/>
    </row>
    <row r="4" spans="1:7" ht="12.75">
      <c r="A4" s="133" t="s">
        <v>348</v>
      </c>
      <c r="B4" s="133"/>
      <c r="C4" s="133"/>
      <c r="D4" s="133"/>
      <c r="E4" s="133"/>
      <c r="F4" s="133"/>
      <c r="G4" s="14"/>
    </row>
    <row r="5" spans="1:7" ht="12.75">
      <c r="A5" s="25"/>
      <c r="B5" s="14"/>
      <c r="C5" s="14"/>
      <c r="D5" s="14"/>
      <c r="E5" s="14"/>
      <c r="F5" s="14"/>
      <c r="G5" s="14"/>
    </row>
    <row r="6" spans="1:7" ht="12.75">
      <c r="A6" s="4" t="s">
        <v>271</v>
      </c>
      <c r="B6" s="4"/>
      <c r="C6" s="4"/>
      <c r="D6" s="4"/>
      <c r="E6" s="4"/>
      <c r="F6" s="14"/>
      <c r="G6" s="14"/>
    </row>
    <row r="7" spans="1:7" ht="12.75">
      <c r="A7" s="134"/>
      <c r="B7" s="134"/>
      <c r="C7" s="134"/>
      <c r="D7" s="134"/>
      <c r="E7" s="14"/>
      <c r="F7" s="14"/>
      <c r="G7" s="14"/>
    </row>
    <row r="8" spans="1:7" ht="14.25" customHeight="1">
      <c r="A8" s="26" t="s">
        <v>34</v>
      </c>
      <c r="B8" s="27"/>
      <c r="C8" s="133" t="s">
        <v>46</v>
      </c>
      <c r="D8" s="133"/>
      <c r="E8" s="133"/>
      <c r="F8" s="133"/>
      <c r="G8" s="14"/>
    </row>
    <row r="9" spans="1:7" ht="18" customHeight="1">
      <c r="A9" s="132" t="s">
        <v>48</v>
      </c>
      <c r="B9" s="137" t="s">
        <v>49</v>
      </c>
      <c r="C9" s="132" t="s">
        <v>147</v>
      </c>
      <c r="D9" s="135" t="s">
        <v>47</v>
      </c>
      <c r="E9" s="135"/>
      <c r="F9" s="135"/>
      <c r="G9" s="14"/>
    </row>
    <row r="10" spans="1:7" ht="58.5" customHeight="1">
      <c r="A10" s="132"/>
      <c r="B10" s="137"/>
      <c r="C10" s="136"/>
      <c r="D10" s="17" t="s">
        <v>272</v>
      </c>
      <c r="E10" s="17" t="s">
        <v>273</v>
      </c>
      <c r="F10" s="17" t="s">
        <v>274</v>
      </c>
      <c r="G10" s="14"/>
    </row>
    <row r="11" spans="1:7" ht="12" customHeight="1">
      <c r="A11" s="16"/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4"/>
    </row>
    <row r="12" spans="1:7" ht="28.5" customHeight="1">
      <c r="A12" s="132">
        <v>1</v>
      </c>
      <c r="B12" s="131" t="s">
        <v>108</v>
      </c>
      <c r="C12" s="131" t="s">
        <v>35</v>
      </c>
      <c r="D12" s="48">
        <f>D22</f>
        <v>-132836.1400000006</v>
      </c>
      <c r="E12" s="48">
        <v>0</v>
      </c>
      <c r="F12" s="48">
        <v>0</v>
      </c>
      <c r="G12" s="14"/>
    </row>
    <row r="13" spans="1:7" ht="12.75" hidden="1">
      <c r="A13" s="132"/>
      <c r="B13" s="131"/>
      <c r="C13" s="131"/>
      <c r="D13" s="58">
        <v>0</v>
      </c>
      <c r="E13" s="58">
        <v>0</v>
      </c>
      <c r="F13" s="58">
        <v>0</v>
      </c>
      <c r="G13" s="14"/>
    </row>
    <row r="14" spans="1:7" ht="15" customHeight="1">
      <c r="A14" s="16">
        <v>2</v>
      </c>
      <c r="B14" s="15" t="s">
        <v>109</v>
      </c>
      <c r="C14" s="15" t="s">
        <v>36</v>
      </c>
      <c r="D14" s="48">
        <f aca="true" t="shared" si="0" ref="D14:F16">D15</f>
        <v>-50830165.13</v>
      </c>
      <c r="E14" s="48">
        <f t="shared" si="0"/>
        <v>-10994736</v>
      </c>
      <c r="F14" s="48">
        <f t="shared" si="0"/>
        <v>-11016695</v>
      </c>
      <c r="G14" s="14"/>
    </row>
    <row r="15" spans="1:7" ht="16.5" customHeight="1">
      <c r="A15" s="16">
        <v>3</v>
      </c>
      <c r="B15" s="15" t="s">
        <v>110</v>
      </c>
      <c r="C15" s="15" t="s">
        <v>37</v>
      </c>
      <c r="D15" s="48">
        <f t="shared" si="0"/>
        <v>-50830165.13</v>
      </c>
      <c r="E15" s="48">
        <f t="shared" si="0"/>
        <v>-10994736</v>
      </c>
      <c r="F15" s="48">
        <f t="shared" si="0"/>
        <v>-11016695</v>
      </c>
      <c r="G15" s="14"/>
    </row>
    <row r="16" spans="1:7" ht="15" customHeight="1">
      <c r="A16" s="16">
        <v>4</v>
      </c>
      <c r="B16" s="15" t="s">
        <v>111</v>
      </c>
      <c r="C16" s="15" t="s">
        <v>38</v>
      </c>
      <c r="D16" s="48">
        <f>D17</f>
        <v>-50830165.13</v>
      </c>
      <c r="E16" s="48">
        <f t="shared" si="0"/>
        <v>-10994736</v>
      </c>
      <c r="F16" s="48">
        <f t="shared" si="0"/>
        <v>-11016695</v>
      </c>
      <c r="G16" s="14"/>
    </row>
    <row r="17" spans="1:7" ht="28.5" customHeight="1">
      <c r="A17" s="16">
        <v>5</v>
      </c>
      <c r="B17" s="15" t="s">
        <v>112</v>
      </c>
      <c r="C17" s="18" t="s">
        <v>39</v>
      </c>
      <c r="D17" s="48">
        <v>-50830165.13</v>
      </c>
      <c r="E17" s="48">
        <v>-10994736</v>
      </c>
      <c r="F17" s="48">
        <v>-11016695</v>
      </c>
      <c r="G17" s="14"/>
    </row>
    <row r="18" spans="1:7" ht="17.25" customHeight="1">
      <c r="A18" s="16">
        <v>6</v>
      </c>
      <c r="B18" s="15" t="s">
        <v>113</v>
      </c>
      <c r="C18" s="15" t="s">
        <v>40</v>
      </c>
      <c r="D18" s="48">
        <f>D19</f>
        <v>50697328.99</v>
      </c>
      <c r="E18" s="48">
        <f aca="true" t="shared" si="1" ref="D18:F20">E19</f>
        <v>11002131</v>
      </c>
      <c r="F18" s="48">
        <f t="shared" si="1"/>
        <v>11024906</v>
      </c>
      <c r="G18" s="14"/>
    </row>
    <row r="19" spans="1:7" ht="25.5">
      <c r="A19" s="16">
        <v>7</v>
      </c>
      <c r="B19" s="15" t="s">
        <v>114</v>
      </c>
      <c r="C19" s="15" t="s">
        <v>41</v>
      </c>
      <c r="D19" s="48">
        <f t="shared" si="1"/>
        <v>50697328.99</v>
      </c>
      <c r="E19" s="48">
        <f t="shared" si="1"/>
        <v>11002131</v>
      </c>
      <c r="F19" s="48">
        <f t="shared" si="1"/>
        <v>11024906</v>
      </c>
      <c r="G19" s="14"/>
    </row>
    <row r="20" spans="1:7" ht="15" customHeight="1">
      <c r="A20" s="16">
        <v>8</v>
      </c>
      <c r="B20" s="15" t="s">
        <v>115</v>
      </c>
      <c r="C20" s="15" t="s">
        <v>42</v>
      </c>
      <c r="D20" s="48">
        <f>D21</f>
        <v>50697328.99</v>
      </c>
      <c r="E20" s="48">
        <f t="shared" si="1"/>
        <v>11002131</v>
      </c>
      <c r="F20" s="48">
        <f t="shared" si="1"/>
        <v>11024906</v>
      </c>
      <c r="G20" s="14"/>
    </row>
    <row r="21" spans="1:7" ht="29.25" customHeight="1">
      <c r="A21" s="16">
        <v>9</v>
      </c>
      <c r="B21" s="15" t="s">
        <v>116</v>
      </c>
      <c r="C21" s="18" t="s">
        <v>43</v>
      </c>
      <c r="D21" s="48">
        <v>50697328.99</v>
      </c>
      <c r="E21" s="48">
        <f>'прил 2 доходы'!E85</f>
        <v>11002131</v>
      </c>
      <c r="F21" s="48">
        <f>'прил 2 доходы'!F85</f>
        <v>11024906</v>
      </c>
      <c r="G21" s="14"/>
    </row>
    <row r="22" spans="1:7" ht="12.75">
      <c r="A22" s="131" t="s">
        <v>28</v>
      </c>
      <c r="B22" s="131"/>
      <c r="C22" s="131"/>
      <c r="D22" s="48">
        <f>D14+D18</f>
        <v>-132836.1400000006</v>
      </c>
      <c r="E22" s="48">
        <f>E14+E18</f>
        <v>7395</v>
      </c>
      <c r="F22" s="48">
        <f>F14+F18</f>
        <v>8211</v>
      </c>
      <c r="G22" s="14"/>
    </row>
    <row r="23" ht="15.75">
      <c r="A23" s="1" t="s">
        <v>45</v>
      </c>
    </row>
    <row r="24" ht="15.75">
      <c r="A24" s="1"/>
    </row>
    <row r="25" spans="1:7" ht="15.75">
      <c r="A25" s="1"/>
      <c r="C25" s="9"/>
      <c r="D25" s="10"/>
      <c r="E25" s="10"/>
      <c r="F25" s="10"/>
      <c r="G25" s="9"/>
    </row>
    <row r="26" ht="15.75">
      <c r="A26" s="1"/>
    </row>
  </sheetData>
  <sheetProtection/>
  <mergeCells count="13">
    <mergeCell ref="A22:C22"/>
    <mergeCell ref="A12:A13"/>
    <mergeCell ref="C8:F8"/>
    <mergeCell ref="D9:F9"/>
    <mergeCell ref="C9:C10"/>
    <mergeCell ref="B9:B10"/>
    <mergeCell ref="B12:B13"/>
    <mergeCell ref="C12:C13"/>
    <mergeCell ref="A9:A10"/>
    <mergeCell ref="A2:F2"/>
    <mergeCell ref="A3:F3"/>
    <mergeCell ref="A4:F4"/>
    <mergeCell ref="A7:D7"/>
  </mergeCells>
  <printOptions/>
  <pageMargins left="0.7874015748031497" right="0.1968503937007874" top="0.3937007874015748" bottom="0.984251968503937" header="0.11811023622047245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I87"/>
  <sheetViews>
    <sheetView zoomScale="110" zoomScaleNormal="110" zoomScalePageLayoutView="0" workbookViewId="0" topLeftCell="A75">
      <selection activeCell="C89" sqref="C89"/>
    </sheetView>
  </sheetViews>
  <sheetFormatPr defaultColWidth="9.00390625" defaultRowHeight="12.75"/>
  <cols>
    <col min="1" max="1" width="4.00390625" style="2" customWidth="1"/>
    <col min="2" max="2" width="22.375" style="2" customWidth="1"/>
    <col min="3" max="3" width="42.375" style="2" customWidth="1"/>
    <col min="4" max="4" width="13.00390625" style="62" customWidth="1"/>
    <col min="5" max="5" width="12.875" style="62" customWidth="1"/>
    <col min="6" max="6" width="12.00390625" style="62" customWidth="1"/>
    <col min="8" max="8" width="8.375" style="0" customWidth="1"/>
  </cols>
  <sheetData>
    <row r="1" ht="9" customHeight="1"/>
    <row r="2" spans="1:9" ht="15.75">
      <c r="A2" s="22" t="s">
        <v>30</v>
      </c>
      <c r="B2" s="22"/>
      <c r="C2" s="22"/>
      <c r="D2" s="146" t="s">
        <v>252</v>
      </c>
      <c r="E2" s="146"/>
      <c r="F2" s="146"/>
      <c r="G2" s="5"/>
      <c r="H2" s="5"/>
      <c r="I2" s="5"/>
    </row>
    <row r="3" spans="1:9" ht="15.75">
      <c r="A3" s="133" t="s">
        <v>337</v>
      </c>
      <c r="B3" s="133"/>
      <c r="C3" s="133"/>
      <c r="D3" s="133"/>
      <c r="E3" s="133"/>
      <c r="F3" s="133"/>
      <c r="G3" s="5"/>
      <c r="H3" s="5"/>
      <c r="I3" s="5"/>
    </row>
    <row r="4" spans="1:9" ht="15.75">
      <c r="A4" s="133" t="s">
        <v>336</v>
      </c>
      <c r="B4" s="133"/>
      <c r="C4" s="133"/>
      <c r="D4" s="133"/>
      <c r="E4" s="133"/>
      <c r="F4" s="133"/>
      <c r="G4" s="5"/>
      <c r="H4" s="5"/>
      <c r="I4" s="5"/>
    </row>
    <row r="6" spans="1:9" ht="15.75">
      <c r="A6" s="140" t="s">
        <v>275</v>
      </c>
      <c r="B6" s="140"/>
      <c r="C6" s="140"/>
      <c r="D6" s="140"/>
      <c r="E6" s="140"/>
      <c r="F6" s="140"/>
      <c r="G6" s="8"/>
      <c r="H6" s="8"/>
      <c r="I6" s="8"/>
    </row>
    <row r="7" spans="1:6" ht="12.75">
      <c r="A7" s="2" t="s">
        <v>151</v>
      </c>
      <c r="D7" s="142" t="s">
        <v>46</v>
      </c>
      <c r="E7" s="142"/>
      <c r="F7" s="142"/>
    </row>
    <row r="8" spans="1:6" ht="30" customHeight="1">
      <c r="A8" s="131" t="s">
        <v>148</v>
      </c>
      <c r="B8" s="148" t="s">
        <v>118</v>
      </c>
      <c r="C8" s="147" t="s">
        <v>117</v>
      </c>
      <c r="D8" s="141" t="s">
        <v>218</v>
      </c>
      <c r="E8" s="141" t="s">
        <v>219</v>
      </c>
      <c r="F8" s="141" t="s">
        <v>276</v>
      </c>
    </row>
    <row r="9" spans="1:6" ht="45" customHeight="1">
      <c r="A9" s="131"/>
      <c r="B9" s="148"/>
      <c r="C9" s="147"/>
      <c r="D9" s="141"/>
      <c r="E9" s="141"/>
      <c r="F9" s="141"/>
    </row>
    <row r="10" spans="1:6" ht="12.75">
      <c r="A10" s="15"/>
      <c r="B10" s="16">
        <v>1</v>
      </c>
      <c r="C10" s="16">
        <v>2</v>
      </c>
      <c r="D10" s="56">
        <v>3</v>
      </c>
      <c r="E10" s="56">
        <v>3</v>
      </c>
      <c r="F10" s="56">
        <v>3</v>
      </c>
    </row>
    <row r="11" spans="1:6" ht="17.25" customHeight="1">
      <c r="A11" s="23">
        <v>1</v>
      </c>
      <c r="B11" s="17" t="s">
        <v>152</v>
      </c>
      <c r="C11" s="15" t="s">
        <v>153</v>
      </c>
      <c r="D11" s="59">
        <f>D12+D18+D24+D37+D39+D43</f>
        <v>1461543</v>
      </c>
      <c r="E11" s="59">
        <f>E12+E18+E24+E36+E39</f>
        <v>1038157</v>
      </c>
      <c r="F11" s="59">
        <f>F12+F18+F24+F36+F39</f>
        <v>1067085</v>
      </c>
    </row>
    <row r="12" spans="1:6" ht="18.75" customHeight="1">
      <c r="A12" s="23">
        <v>2</v>
      </c>
      <c r="B12" s="17" t="s">
        <v>97</v>
      </c>
      <c r="C12" s="15" t="s">
        <v>154</v>
      </c>
      <c r="D12" s="59">
        <f>D13</f>
        <v>121296</v>
      </c>
      <c r="E12" s="59">
        <f>E13</f>
        <v>129100</v>
      </c>
      <c r="F12" s="59">
        <f>F13</f>
        <v>136028</v>
      </c>
    </row>
    <row r="13" spans="1:6" ht="18.75" customHeight="1">
      <c r="A13" s="23">
        <v>3</v>
      </c>
      <c r="B13" s="17" t="s">
        <v>155</v>
      </c>
      <c r="C13" s="15" t="s">
        <v>156</v>
      </c>
      <c r="D13" s="43">
        <f>D14+D16+D17</f>
        <v>121296</v>
      </c>
      <c r="E13" s="72">
        <f>E14+E16+E17</f>
        <v>129100</v>
      </c>
      <c r="F13" s="72">
        <f>F14+F16+F17</f>
        <v>136028</v>
      </c>
    </row>
    <row r="14" spans="1:6" ht="81" customHeight="1">
      <c r="A14" s="145">
        <v>4</v>
      </c>
      <c r="B14" s="138" t="s">
        <v>170</v>
      </c>
      <c r="C14" s="143" t="s">
        <v>185</v>
      </c>
      <c r="D14" s="139">
        <v>117375</v>
      </c>
      <c r="E14" s="139">
        <v>125097</v>
      </c>
      <c r="F14" s="139">
        <v>131769</v>
      </c>
    </row>
    <row r="15" spans="1:6" ht="13.5" customHeight="1" hidden="1" thickBot="1">
      <c r="A15" s="145"/>
      <c r="B15" s="138"/>
      <c r="C15" s="143"/>
      <c r="D15" s="139"/>
      <c r="E15" s="139"/>
      <c r="F15" s="139"/>
    </row>
    <row r="16" spans="1:6" ht="97.5" customHeight="1">
      <c r="A16" s="75">
        <v>5</v>
      </c>
      <c r="B16" s="80" t="s">
        <v>289</v>
      </c>
      <c r="C16" s="103" t="s">
        <v>290</v>
      </c>
      <c r="D16" s="104">
        <v>94</v>
      </c>
      <c r="E16" s="73"/>
      <c r="F16" s="73">
        <v>102</v>
      </c>
    </row>
    <row r="17" spans="1:6" ht="54" customHeight="1">
      <c r="A17" s="75">
        <v>6</v>
      </c>
      <c r="B17" s="80" t="s">
        <v>171</v>
      </c>
      <c r="C17" s="79" t="s">
        <v>186</v>
      </c>
      <c r="D17" s="73">
        <v>3827</v>
      </c>
      <c r="E17" s="73">
        <v>4003</v>
      </c>
      <c r="F17" s="73">
        <v>4157</v>
      </c>
    </row>
    <row r="18" spans="1:6" ht="42.75" customHeight="1">
      <c r="A18" s="75">
        <v>7</v>
      </c>
      <c r="B18" s="80" t="s">
        <v>95</v>
      </c>
      <c r="C18" s="105" t="s">
        <v>81</v>
      </c>
      <c r="D18" s="59">
        <f>D19</f>
        <v>351700</v>
      </c>
      <c r="E18" s="59">
        <f>E19</f>
        <v>372000</v>
      </c>
      <c r="F18" s="59">
        <f>F19</f>
        <v>394000</v>
      </c>
    </row>
    <row r="19" spans="1:6" ht="40.5" customHeight="1">
      <c r="A19" s="75">
        <v>8</v>
      </c>
      <c r="B19" s="80" t="s">
        <v>98</v>
      </c>
      <c r="C19" s="105" t="s">
        <v>91</v>
      </c>
      <c r="D19" s="73">
        <f>D20+D21+D22+D23</f>
        <v>351700</v>
      </c>
      <c r="E19" s="73">
        <f>E20+E21+E22+E23</f>
        <v>372000</v>
      </c>
      <c r="F19" s="73">
        <f>F20+F21+F22+F23</f>
        <v>394000</v>
      </c>
    </row>
    <row r="20" spans="1:6" ht="90.75" customHeight="1">
      <c r="A20" s="75">
        <v>9</v>
      </c>
      <c r="B20" s="80" t="s">
        <v>99</v>
      </c>
      <c r="C20" s="105" t="s">
        <v>227</v>
      </c>
      <c r="D20" s="73">
        <v>166600</v>
      </c>
      <c r="E20" s="73">
        <v>177500</v>
      </c>
      <c r="F20" s="73">
        <v>188400</v>
      </c>
    </row>
    <row r="21" spans="1:6" ht="121.5" customHeight="1">
      <c r="A21" s="75">
        <v>10</v>
      </c>
      <c r="B21" s="80" t="s">
        <v>100</v>
      </c>
      <c r="C21" s="105" t="s">
        <v>228</v>
      </c>
      <c r="D21" s="73">
        <v>1100</v>
      </c>
      <c r="E21" s="73">
        <v>1200</v>
      </c>
      <c r="F21" s="73">
        <v>1300</v>
      </c>
    </row>
    <row r="22" spans="1:6" ht="123" customHeight="1">
      <c r="A22" s="75">
        <v>11</v>
      </c>
      <c r="B22" s="80" t="s">
        <v>101</v>
      </c>
      <c r="C22" s="105" t="s">
        <v>229</v>
      </c>
      <c r="D22" s="73">
        <v>206000</v>
      </c>
      <c r="E22" s="73">
        <v>216500</v>
      </c>
      <c r="F22" s="73">
        <v>227500</v>
      </c>
    </row>
    <row r="23" spans="1:6" ht="123.75" customHeight="1">
      <c r="A23" s="75">
        <v>12</v>
      </c>
      <c r="B23" s="80" t="s">
        <v>102</v>
      </c>
      <c r="C23" s="105" t="s">
        <v>230</v>
      </c>
      <c r="D23" s="73">
        <v>-22000</v>
      </c>
      <c r="E23" s="73">
        <v>-23200</v>
      </c>
      <c r="F23" s="73">
        <v>-23200</v>
      </c>
    </row>
    <row r="24" spans="1:6" ht="17.25" customHeight="1">
      <c r="A24" s="75">
        <v>13</v>
      </c>
      <c r="B24" s="80" t="s">
        <v>149</v>
      </c>
      <c r="C24" s="105" t="s">
        <v>172</v>
      </c>
      <c r="D24" s="59">
        <f>D25+D28</f>
        <v>738179</v>
      </c>
      <c r="E24" s="59">
        <f>E25+E28</f>
        <v>502689</v>
      </c>
      <c r="F24" s="59">
        <f>F25+F28</f>
        <v>502689</v>
      </c>
    </row>
    <row r="25" spans="1:6" ht="17.25" customHeight="1">
      <c r="A25" s="75">
        <v>14</v>
      </c>
      <c r="B25" s="80" t="s">
        <v>96</v>
      </c>
      <c r="C25" s="105" t="s">
        <v>231</v>
      </c>
      <c r="D25" s="106">
        <f>D26</f>
        <v>123885</v>
      </c>
      <c r="E25" s="106">
        <f>E26</f>
        <v>123885</v>
      </c>
      <c r="F25" s="106">
        <f>F26</f>
        <v>123885</v>
      </c>
    </row>
    <row r="26" spans="1:6" ht="17.25" customHeight="1">
      <c r="A26" s="145">
        <v>15</v>
      </c>
      <c r="B26" s="138" t="s">
        <v>295</v>
      </c>
      <c r="C26" s="143" t="s">
        <v>122</v>
      </c>
      <c r="D26" s="144">
        <v>123885</v>
      </c>
      <c r="E26" s="144">
        <v>123885</v>
      </c>
      <c r="F26" s="144">
        <v>123885</v>
      </c>
    </row>
    <row r="27" spans="1:6" ht="42.75" customHeight="1">
      <c r="A27" s="145"/>
      <c r="B27" s="138"/>
      <c r="C27" s="143"/>
      <c r="D27" s="144"/>
      <c r="E27" s="144"/>
      <c r="F27" s="144"/>
    </row>
    <row r="28" spans="1:6" ht="17.25" customHeight="1">
      <c r="A28" s="75">
        <v>16</v>
      </c>
      <c r="B28" s="80" t="s">
        <v>306</v>
      </c>
      <c r="C28" s="105" t="s">
        <v>173</v>
      </c>
      <c r="D28" s="106">
        <f>D29+D32</f>
        <v>614294</v>
      </c>
      <c r="E28" s="106">
        <f>E29+E32</f>
        <v>378804</v>
      </c>
      <c r="F28" s="106">
        <f>F29+F32</f>
        <v>378804</v>
      </c>
    </row>
    <row r="29" spans="1:6" ht="15" customHeight="1">
      <c r="A29" s="75">
        <v>17</v>
      </c>
      <c r="B29" s="80" t="s">
        <v>63</v>
      </c>
      <c r="C29" s="105" t="s">
        <v>232</v>
      </c>
      <c r="D29" s="73">
        <f>D30</f>
        <v>345490</v>
      </c>
      <c r="E29" s="73">
        <f>E30</f>
        <v>110000</v>
      </c>
      <c r="F29" s="73">
        <f>F30</f>
        <v>110000</v>
      </c>
    </row>
    <row r="30" spans="1:6" ht="24" customHeight="1">
      <c r="A30" s="145">
        <v>18</v>
      </c>
      <c r="B30" s="138" t="s">
        <v>64</v>
      </c>
      <c r="C30" s="105" t="s">
        <v>233</v>
      </c>
      <c r="D30" s="139">
        <v>345490</v>
      </c>
      <c r="E30" s="139">
        <v>110000</v>
      </c>
      <c r="F30" s="139">
        <v>110000</v>
      </c>
    </row>
    <row r="31" spans="1:6" ht="6" customHeight="1" hidden="1">
      <c r="A31" s="145"/>
      <c r="B31" s="138"/>
      <c r="C31" s="105" t="s">
        <v>234</v>
      </c>
      <c r="D31" s="139"/>
      <c r="E31" s="139"/>
      <c r="F31" s="139"/>
    </row>
    <row r="32" spans="1:6" ht="24" customHeight="1">
      <c r="A32" s="145">
        <v>19</v>
      </c>
      <c r="B32" s="138" t="s">
        <v>65</v>
      </c>
      <c r="C32" s="105" t="s">
        <v>233</v>
      </c>
      <c r="D32" s="139">
        <f>D34</f>
        <v>268804</v>
      </c>
      <c r="E32" s="139">
        <f>E34</f>
        <v>268804</v>
      </c>
      <c r="F32" s="139">
        <f>F34</f>
        <v>268804</v>
      </c>
    </row>
    <row r="33" spans="1:6" ht="13.5" customHeight="1" hidden="1">
      <c r="A33" s="145"/>
      <c r="B33" s="138"/>
      <c r="C33" s="105" t="s">
        <v>234</v>
      </c>
      <c r="D33" s="139"/>
      <c r="E33" s="139"/>
      <c r="F33" s="139"/>
    </row>
    <row r="34" spans="1:6" ht="41.25" customHeight="1">
      <c r="A34" s="145">
        <v>20</v>
      </c>
      <c r="B34" s="138" t="s">
        <v>294</v>
      </c>
      <c r="C34" s="143" t="s">
        <v>235</v>
      </c>
      <c r="D34" s="139">
        <v>268804</v>
      </c>
      <c r="E34" s="139">
        <v>268804</v>
      </c>
      <c r="F34" s="139">
        <v>268804</v>
      </c>
    </row>
    <row r="35" spans="1:6" ht="2.25" customHeight="1" hidden="1">
      <c r="A35" s="145"/>
      <c r="B35" s="138"/>
      <c r="C35" s="143"/>
      <c r="D35" s="139"/>
      <c r="E35" s="139"/>
      <c r="F35" s="139"/>
    </row>
    <row r="36" spans="1:6" ht="15.75" customHeight="1">
      <c r="A36" s="75">
        <v>21</v>
      </c>
      <c r="B36" s="80" t="s">
        <v>307</v>
      </c>
      <c r="C36" s="79" t="s">
        <v>157</v>
      </c>
      <c r="D36" s="59">
        <f aca="true" t="shared" si="0" ref="D36:F37">D37</f>
        <v>5800</v>
      </c>
      <c r="E36" s="59">
        <f t="shared" si="0"/>
        <v>5800</v>
      </c>
      <c r="F36" s="59">
        <f t="shared" si="0"/>
        <v>5800</v>
      </c>
    </row>
    <row r="37" spans="1:6" ht="60" customHeight="1">
      <c r="A37" s="75">
        <v>22</v>
      </c>
      <c r="B37" s="80" t="s">
        <v>158</v>
      </c>
      <c r="C37" s="105" t="s">
        <v>236</v>
      </c>
      <c r="D37" s="73">
        <f t="shared" si="0"/>
        <v>5800</v>
      </c>
      <c r="E37" s="73">
        <f t="shared" si="0"/>
        <v>5800</v>
      </c>
      <c r="F37" s="73">
        <f t="shared" si="0"/>
        <v>5800</v>
      </c>
    </row>
    <row r="38" spans="1:6" ht="79.5" customHeight="1">
      <c r="A38" s="75">
        <v>23</v>
      </c>
      <c r="B38" s="80" t="s">
        <v>308</v>
      </c>
      <c r="C38" s="105" t="s">
        <v>237</v>
      </c>
      <c r="D38" s="73">
        <v>5800</v>
      </c>
      <c r="E38" s="73">
        <v>5800</v>
      </c>
      <c r="F38" s="73">
        <v>5800</v>
      </c>
    </row>
    <row r="39" spans="1:6" ht="52.5" customHeight="1">
      <c r="A39" s="75">
        <v>24</v>
      </c>
      <c r="B39" s="80" t="s">
        <v>159</v>
      </c>
      <c r="C39" s="105" t="s">
        <v>160</v>
      </c>
      <c r="D39" s="107">
        <f aca="true" t="shared" si="1" ref="D39:F40">D40</f>
        <v>28568</v>
      </c>
      <c r="E39" s="107">
        <f t="shared" si="1"/>
        <v>28568</v>
      </c>
      <c r="F39" s="107">
        <f t="shared" si="1"/>
        <v>28568</v>
      </c>
    </row>
    <row r="40" spans="1:6" ht="103.5" customHeight="1">
      <c r="A40" s="75">
        <v>25</v>
      </c>
      <c r="B40" s="80" t="s">
        <v>161</v>
      </c>
      <c r="C40" s="105" t="s">
        <v>238</v>
      </c>
      <c r="D40" s="106">
        <f t="shared" si="1"/>
        <v>28568</v>
      </c>
      <c r="E40" s="106">
        <f t="shared" si="1"/>
        <v>28568</v>
      </c>
      <c r="F40" s="106">
        <f t="shared" si="1"/>
        <v>28568</v>
      </c>
    </row>
    <row r="41" spans="1:6" ht="45" customHeight="1">
      <c r="A41" s="75">
        <v>26</v>
      </c>
      <c r="B41" s="80" t="s">
        <v>25</v>
      </c>
      <c r="C41" s="105" t="s">
        <v>239</v>
      </c>
      <c r="D41" s="73">
        <f>D42</f>
        <v>28568</v>
      </c>
      <c r="E41" s="73">
        <f>E42</f>
        <v>28568</v>
      </c>
      <c r="F41" s="73">
        <f>F42</f>
        <v>28568</v>
      </c>
    </row>
    <row r="42" spans="1:6" ht="54" customHeight="1">
      <c r="A42" s="75">
        <v>27</v>
      </c>
      <c r="B42" s="80" t="s">
        <v>126</v>
      </c>
      <c r="C42" s="105" t="s">
        <v>89</v>
      </c>
      <c r="D42" s="73">
        <v>28568</v>
      </c>
      <c r="E42" s="73">
        <v>28568</v>
      </c>
      <c r="F42" s="73">
        <v>28568</v>
      </c>
    </row>
    <row r="43" spans="1:6" ht="29.25" customHeight="1">
      <c r="A43" s="121">
        <v>28</v>
      </c>
      <c r="B43" s="122" t="s">
        <v>327</v>
      </c>
      <c r="C43" s="105" t="s">
        <v>326</v>
      </c>
      <c r="D43" s="124">
        <f>D44+D45</f>
        <v>216000</v>
      </c>
      <c r="E43" s="124">
        <v>0</v>
      </c>
      <c r="F43" s="124">
        <v>0</v>
      </c>
    </row>
    <row r="44" spans="1:6" ht="42.75" customHeight="1">
      <c r="A44" s="121">
        <v>29</v>
      </c>
      <c r="B44" s="122" t="s">
        <v>318</v>
      </c>
      <c r="C44" s="105" t="s">
        <v>324</v>
      </c>
      <c r="D44" s="124">
        <v>150000</v>
      </c>
      <c r="E44" s="124">
        <v>0</v>
      </c>
      <c r="F44" s="124">
        <v>0</v>
      </c>
    </row>
    <row r="45" spans="1:6" ht="34.5" customHeight="1">
      <c r="A45" s="121">
        <v>30</v>
      </c>
      <c r="B45" s="122" t="s">
        <v>319</v>
      </c>
      <c r="C45" s="105" t="s">
        <v>325</v>
      </c>
      <c r="D45" s="124">
        <v>66000</v>
      </c>
      <c r="E45" s="124">
        <v>0</v>
      </c>
      <c r="F45" s="124">
        <v>0</v>
      </c>
    </row>
    <row r="46" spans="1:6" ht="18" customHeight="1">
      <c r="A46" s="75">
        <v>31</v>
      </c>
      <c r="B46" s="80" t="s">
        <v>162</v>
      </c>
      <c r="C46" s="105" t="s">
        <v>163</v>
      </c>
      <c r="D46" s="59">
        <f>D47</f>
        <v>49235785.99</v>
      </c>
      <c r="E46" s="59">
        <f>E47</f>
        <v>9963974</v>
      </c>
      <c r="F46" s="59">
        <f>F47</f>
        <v>2924236</v>
      </c>
    </row>
    <row r="47" spans="1:6" ht="48.75" customHeight="1">
      <c r="A47" s="75">
        <v>32</v>
      </c>
      <c r="B47" s="108" t="s">
        <v>83</v>
      </c>
      <c r="C47" s="105" t="s">
        <v>82</v>
      </c>
      <c r="D47" s="73">
        <f>D48+D53+D57+D63</f>
        <v>49235785.99</v>
      </c>
      <c r="E47" s="73">
        <f>E48+E53+E57+E63</f>
        <v>9963974</v>
      </c>
      <c r="F47" s="73">
        <f>F50+F57</f>
        <v>2924236</v>
      </c>
    </row>
    <row r="48" spans="1:6" ht="27" customHeight="1">
      <c r="A48" s="75">
        <v>33</v>
      </c>
      <c r="B48" s="76" t="s">
        <v>209</v>
      </c>
      <c r="C48" s="105" t="s">
        <v>240</v>
      </c>
      <c r="D48" s="60">
        <f>D49</f>
        <v>3440698</v>
      </c>
      <c r="E48" s="60">
        <f>E49</f>
        <v>2752551</v>
      </c>
      <c r="F48" s="60">
        <f>F49</f>
        <v>2752551</v>
      </c>
    </row>
    <row r="49" spans="1:6" ht="24.75" customHeight="1">
      <c r="A49" s="75">
        <v>34</v>
      </c>
      <c r="B49" s="76" t="s">
        <v>210</v>
      </c>
      <c r="C49" s="105" t="s">
        <v>84</v>
      </c>
      <c r="D49" s="60">
        <f>D51+D52</f>
        <v>3440698</v>
      </c>
      <c r="E49" s="60">
        <f>+E51+E52</f>
        <v>2752551</v>
      </c>
      <c r="F49" s="60">
        <f>+F51+F52</f>
        <v>2752551</v>
      </c>
    </row>
    <row r="50" spans="1:6" ht="39.75" customHeight="1">
      <c r="A50" s="75">
        <v>35</v>
      </c>
      <c r="B50" s="76" t="s">
        <v>211</v>
      </c>
      <c r="C50" s="105" t="s">
        <v>241</v>
      </c>
      <c r="D50" s="60">
        <f>D49</f>
        <v>3440698</v>
      </c>
      <c r="E50" s="60">
        <f>E51+E52</f>
        <v>2752551</v>
      </c>
      <c r="F50" s="60">
        <f>F51+F52</f>
        <v>2752551</v>
      </c>
    </row>
    <row r="51" spans="1:6" ht="23.25" customHeight="1">
      <c r="A51" s="75">
        <v>36</v>
      </c>
      <c r="B51" s="76" t="s">
        <v>208</v>
      </c>
      <c r="C51" s="77" t="s">
        <v>241</v>
      </c>
      <c r="D51" s="60">
        <v>3440698</v>
      </c>
      <c r="E51" s="60">
        <v>2752551</v>
      </c>
      <c r="F51" s="60">
        <v>2752551</v>
      </c>
    </row>
    <row r="52" spans="1:6" ht="28.5" customHeight="1">
      <c r="A52" s="75">
        <v>37</v>
      </c>
      <c r="B52" s="76" t="s">
        <v>287</v>
      </c>
      <c r="C52" s="79" t="s">
        <v>288</v>
      </c>
      <c r="D52" s="60">
        <v>0</v>
      </c>
      <c r="E52" s="60">
        <v>0</v>
      </c>
      <c r="F52" s="60">
        <v>0</v>
      </c>
    </row>
    <row r="53" spans="1:6" ht="24.75" customHeight="1">
      <c r="A53" s="102">
        <v>38</v>
      </c>
      <c r="B53" s="102" t="s">
        <v>242</v>
      </c>
      <c r="C53" s="100" t="s">
        <v>223</v>
      </c>
      <c r="D53" s="60">
        <f>D54+D56</f>
        <v>36126000</v>
      </c>
      <c r="E53" s="60">
        <f>E54+E56</f>
        <v>0</v>
      </c>
      <c r="F53" s="60">
        <f>F54+F5+F56</f>
        <v>0</v>
      </c>
    </row>
    <row r="54" spans="1:6" ht="45" customHeight="1">
      <c r="A54" s="113">
        <v>39</v>
      </c>
      <c r="B54" s="113" t="s">
        <v>224</v>
      </c>
      <c r="C54" s="112" t="s">
        <v>225</v>
      </c>
      <c r="D54" s="60">
        <v>0</v>
      </c>
      <c r="E54" s="60">
        <v>0</v>
      </c>
      <c r="F54" s="60">
        <v>0</v>
      </c>
    </row>
    <row r="55" spans="1:6" ht="45" customHeight="1">
      <c r="A55" s="75">
        <v>40</v>
      </c>
      <c r="B55" s="102" t="s">
        <v>296</v>
      </c>
      <c r="C55" s="112" t="s">
        <v>312</v>
      </c>
      <c r="D55" s="60">
        <v>36126000</v>
      </c>
      <c r="E55" s="60">
        <v>0</v>
      </c>
      <c r="F55" s="60">
        <v>0</v>
      </c>
    </row>
    <row r="56" spans="1:6" ht="41.25" customHeight="1">
      <c r="A56" s="75">
        <v>41</v>
      </c>
      <c r="B56" s="75" t="s">
        <v>296</v>
      </c>
      <c r="C56" s="74" t="s">
        <v>300</v>
      </c>
      <c r="D56" s="60">
        <v>36126000</v>
      </c>
      <c r="E56" s="60">
        <v>0</v>
      </c>
      <c r="F56" s="60">
        <v>0</v>
      </c>
    </row>
    <row r="57" spans="1:6" ht="41.25" customHeight="1">
      <c r="A57" s="75">
        <v>42</v>
      </c>
      <c r="B57" s="75" t="s">
        <v>207</v>
      </c>
      <c r="C57" s="77" t="s">
        <v>94</v>
      </c>
      <c r="D57" s="60">
        <f>D58</f>
        <v>159226</v>
      </c>
      <c r="E57" s="60">
        <f>E58</f>
        <v>165226</v>
      </c>
      <c r="F57" s="60">
        <f>F58</f>
        <v>171685</v>
      </c>
    </row>
    <row r="58" spans="1:6" ht="35.25" customHeight="1">
      <c r="A58" s="75">
        <v>43</v>
      </c>
      <c r="B58" s="76" t="s">
        <v>206</v>
      </c>
      <c r="C58" s="77" t="s">
        <v>85</v>
      </c>
      <c r="D58" s="73">
        <f>D59+D61</f>
        <v>159226</v>
      </c>
      <c r="E58" s="73">
        <f>E59+E61</f>
        <v>165226</v>
      </c>
      <c r="F58" s="73">
        <f>F59+F61</f>
        <v>171685</v>
      </c>
    </row>
    <row r="59" spans="1:6" ht="52.5" customHeight="1">
      <c r="A59" s="75">
        <v>44</v>
      </c>
      <c r="B59" s="76" t="s">
        <v>205</v>
      </c>
      <c r="C59" s="77" t="s">
        <v>87</v>
      </c>
      <c r="D59" s="73">
        <f>D60</f>
        <v>7715</v>
      </c>
      <c r="E59" s="73">
        <f>E60</f>
        <v>7715</v>
      </c>
      <c r="F59" s="73">
        <f>F60</f>
        <v>7715</v>
      </c>
    </row>
    <row r="60" spans="1:6" ht="60.75" customHeight="1">
      <c r="A60" s="75">
        <v>45</v>
      </c>
      <c r="B60" s="76" t="s">
        <v>204</v>
      </c>
      <c r="C60" s="77" t="s">
        <v>198</v>
      </c>
      <c r="D60" s="73">
        <v>7715</v>
      </c>
      <c r="E60" s="73">
        <v>7715</v>
      </c>
      <c r="F60" s="73">
        <v>7715</v>
      </c>
    </row>
    <row r="61" spans="1:6" ht="45.75" customHeight="1">
      <c r="A61" s="75">
        <v>46</v>
      </c>
      <c r="B61" s="76" t="s">
        <v>226</v>
      </c>
      <c r="C61" s="77" t="s">
        <v>86</v>
      </c>
      <c r="D61" s="73">
        <f>D62</f>
        <v>151511</v>
      </c>
      <c r="E61" s="73">
        <f>E62</f>
        <v>157511</v>
      </c>
      <c r="F61" s="73">
        <f>F62</f>
        <v>163970</v>
      </c>
    </row>
    <row r="62" spans="1:6" ht="50.25" customHeight="1">
      <c r="A62" s="75">
        <v>47</v>
      </c>
      <c r="B62" s="76" t="s">
        <v>203</v>
      </c>
      <c r="C62" s="101" t="s">
        <v>90</v>
      </c>
      <c r="D62" s="73">
        <v>151511</v>
      </c>
      <c r="E62" s="73">
        <v>157511</v>
      </c>
      <c r="F62" s="73">
        <v>163970</v>
      </c>
    </row>
    <row r="63" spans="1:6" ht="25.5" customHeight="1">
      <c r="A63" s="75">
        <v>48</v>
      </c>
      <c r="B63" s="76" t="s">
        <v>202</v>
      </c>
      <c r="C63" s="77" t="s">
        <v>164</v>
      </c>
      <c r="D63" s="73">
        <f aca="true" t="shared" si="2" ref="D63:F64">D64</f>
        <v>9509861.99</v>
      </c>
      <c r="E63" s="73">
        <f t="shared" si="2"/>
        <v>7046197</v>
      </c>
      <c r="F63" s="73">
        <f t="shared" si="2"/>
        <v>7033585</v>
      </c>
    </row>
    <row r="64" spans="1:6" ht="25.5" customHeight="1">
      <c r="A64" s="75">
        <v>49</v>
      </c>
      <c r="B64" s="76" t="s">
        <v>201</v>
      </c>
      <c r="C64" s="77" t="s">
        <v>329</v>
      </c>
      <c r="D64" s="73">
        <f t="shared" si="2"/>
        <v>9509861.99</v>
      </c>
      <c r="E64" s="73">
        <f t="shared" si="2"/>
        <v>7046197</v>
      </c>
      <c r="F64" s="73">
        <f t="shared" si="2"/>
        <v>7033585</v>
      </c>
    </row>
    <row r="65" spans="1:6" ht="38.25" customHeight="1">
      <c r="A65" s="75">
        <v>50</v>
      </c>
      <c r="B65" s="76" t="s">
        <v>200</v>
      </c>
      <c r="C65" s="77" t="s">
        <v>328</v>
      </c>
      <c r="D65" s="73">
        <f>D66+D67+D70+D73+D78+D81+D84</f>
        <v>9509861.99</v>
      </c>
      <c r="E65" s="73">
        <f>E66+E73</f>
        <v>7046197</v>
      </c>
      <c r="F65" s="73">
        <f>F66+F73</f>
        <v>7033585</v>
      </c>
    </row>
    <row r="66" spans="1:6" ht="51.75" customHeight="1">
      <c r="A66" s="75">
        <v>51</v>
      </c>
      <c r="B66" s="76" t="s">
        <v>199</v>
      </c>
      <c r="C66" s="77" t="s">
        <v>332</v>
      </c>
      <c r="D66" s="73">
        <v>6988592</v>
      </c>
      <c r="E66" s="73">
        <v>6898302</v>
      </c>
      <c r="F66" s="73">
        <v>6869374</v>
      </c>
    </row>
    <row r="67" spans="1:6" ht="25.5">
      <c r="A67" s="75">
        <v>52</v>
      </c>
      <c r="B67" s="76" t="s">
        <v>201</v>
      </c>
      <c r="C67" s="77" t="s">
        <v>329</v>
      </c>
      <c r="D67" s="73">
        <f>D68</f>
        <v>230900</v>
      </c>
      <c r="E67" s="73">
        <v>0</v>
      </c>
      <c r="F67" s="73">
        <v>0</v>
      </c>
    </row>
    <row r="68" spans="1:6" ht="25.5">
      <c r="A68" s="75">
        <v>53</v>
      </c>
      <c r="B68" s="76" t="s">
        <v>200</v>
      </c>
      <c r="C68" s="77" t="s">
        <v>123</v>
      </c>
      <c r="D68" s="73">
        <f>D69</f>
        <v>230900</v>
      </c>
      <c r="E68" s="73">
        <v>0</v>
      </c>
      <c r="F68" s="73">
        <v>0</v>
      </c>
    </row>
    <row r="69" spans="1:6" ht="63.75">
      <c r="A69" s="75">
        <v>54</v>
      </c>
      <c r="B69" s="76" t="s">
        <v>297</v>
      </c>
      <c r="C69" s="77" t="s">
        <v>299</v>
      </c>
      <c r="D69" s="73">
        <v>230900</v>
      </c>
      <c r="E69" s="73">
        <v>0</v>
      </c>
      <c r="F69" s="73">
        <v>0</v>
      </c>
    </row>
    <row r="70" spans="1:6" ht="25.5">
      <c r="A70" s="75">
        <v>55</v>
      </c>
      <c r="B70" s="76" t="s">
        <v>201</v>
      </c>
      <c r="C70" s="77" t="s">
        <v>88</v>
      </c>
      <c r="D70" s="73">
        <f>D71</f>
        <v>40086.99</v>
      </c>
      <c r="E70" s="73">
        <v>0</v>
      </c>
      <c r="F70" s="73">
        <v>0</v>
      </c>
    </row>
    <row r="71" spans="1:6" ht="25.5">
      <c r="A71" s="75">
        <v>56</v>
      </c>
      <c r="B71" s="76" t="s">
        <v>200</v>
      </c>
      <c r="C71" s="77" t="s">
        <v>123</v>
      </c>
      <c r="D71" s="73">
        <f>D72</f>
        <v>40086.99</v>
      </c>
      <c r="E71" s="73">
        <v>0</v>
      </c>
      <c r="F71" s="73">
        <v>0</v>
      </c>
    </row>
    <row r="72" spans="1:6" ht="140.25">
      <c r="A72" s="75">
        <v>57</v>
      </c>
      <c r="B72" s="76" t="s">
        <v>298</v>
      </c>
      <c r="C72" s="77" t="s">
        <v>331</v>
      </c>
      <c r="D72" s="73">
        <v>40086.99</v>
      </c>
      <c r="E72" s="73">
        <v>0</v>
      </c>
      <c r="F72" s="73">
        <v>0</v>
      </c>
    </row>
    <row r="73" spans="1:6" ht="25.5">
      <c r="A73" s="75">
        <v>58</v>
      </c>
      <c r="B73" s="76" t="s">
        <v>201</v>
      </c>
      <c r="C73" s="77" t="s">
        <v>88</v>
      </c>
      <c r="D73" s="73">
        <f>D74</f>
        <v>246422</v>
      </c>
      <c r="E73" s="124">
        <v>147895</v>
      </c>
      <c r="F73" s="124">
        <v>164211</v>
      </c>
    </row>
    <row r="74" spans="1:6" ht="25.5">
      <c r="A74" s="75">
        <v>59</v>
      </c>
      <c r="B74" s="76" t="s">
        <v>200</v>
      </c>
      <c r="C74" s="77" t="s">
        <v>123</v>
      </c>
      <c r="D74" s="73">
        <f>D75</f>
        <v>246422</v>
      </c>
      <c r="E74" s="124">
        <v>147895</v>
      </c>
      <c r="F74" s="124">
        <v>164211</v>
      </c>
    </row>
    <row r="75" spans="1:6" ht="38.25">
      <c r="A75" s="75">
        <v>60</v>
      </c>
      <c r="B75" s="76" t="s">
        <v>323</v>
      </c>
      <c r="C75" s="77" t="s">
        <v>330</v>
      </c>
      <c r="D75" s="73">
        <v>246422</v>
      </c>
      <c r="E75" s="73">
        <v>147895</v>
      </c>
      <c r="F75" s="73">
        <v>164211</v>
      </c>
    </row>
    <row r="76" spans="1:6" ht="25.5">
      <c r="A76" s="121">
        <v>61</v>
      </c>
      <c r="B76" s="76" t="s">
        <v>201</v>
      </c>
      <c r="C76" s="77" t="s">
        <v>329</v>
      </c>
      <c r="D76" s="124">
        <v>1479300</v>
      </c>
      <c r="E76" s="124">
        <v>0</v>
      </c>
      <c r="F76" s="124">
        <v>0</v>
      </c>
    </row>
    <row r="77" spans="1:6" ht="25.5">
      <c r="A77" s="121">
        <v>62</v>
      </c>
      <c r="B77" s="76" t="s">
        <v>200</v>
      </c>
      <c r="C77" s="77" t="s">
        <v>328</v>
      </c>
      <c r="D77" s="124">
        <v>1479300</v>
      </c>
      <c r="E77" s="124">
        <v>0</v>
      </c>
      <c r="F77" s="124">
        <v>0</v>
      </c>
    </row>
    <row r="78" spans="1:6" ht="38.25">
      <c r="A78" s="121">
        <v>63</v>
      </c>
      <c r="B78" s="76" t="s">
        <v>320</v>
      </c>
      <c r="C78" s="77" t="s">
        <v>333</v>
      </c>
      <c r="D78" s="124">
        <v>1479300</v>
      </c>
      <c r="E78" s="124">
        <v>0</v>
      </c>
      <c r="F78" s="124">
        <v>0</v>
      </c>
    </row>
    <row r="79" spans="1:6" ht="25.5">
      <c r="A79" s="121">
        <v>64</v>
      </c>
      <c r="B79" s="76" t="s">
        <v>201</v>
      </c>
      <c r="C79" s="77" t="s">
        <v>329</v>
      </c>
      <c r="D79" s="124">
        <v>489510</v>
      </c>
      <c r="E79" s="124">
        <v>0</v>
      </c>
      <c r="F79" s="124">
        <v>0</v>
      </c>
    </row>
    <row r="80" spans="1:6" ht="25.5">
      <c r="A80" s="121">
        <v>65</v>
      </c>
      <c r="B80" s="76" t="s">
        <v>200</v>
      </c>
      <c r="C80" s="77" t="s">
        <v>328</v>
      </c>
      <c r="D80" s="124">
        <v>489510</v>
      </c>
      <c r="E80" s="124">
        <v>0</v>
      </c>
      <c r="F80" s="124">
        <v>0</v>
      </c>
    </row>
    <row r="81" spans="1:6" ht="63.75">
      <c r="A81" s="121">
        <v>66</v>
      </c>
      <c r="B81" s="76" t="s">
        <v>322</v>
      </c>
      <c r="C81" s="77" t="s">
        <v>334</v>
      </c>
      <c r="D81" s="124">
        <v>489510</v>
      </c>
      <c r="E81" s="124">
        <v>0</v>
      </c>
      <c r="F81" s="124">
        <v>0</v>
      </c>
    </row>
    <row r="82" spans="1:6" ht="25.5">
      <c r="A82" s="121">
        <v>67</v>
      </c>
      <c r="B82" s="76" t="s">
        <v>201</v>
      </c>
      <c r="C82" s="77" t="s">
        <v>329</v>
      </c>
      <c r="D82" s="124">
        <v>35051</v>
      </c>
      <c r="E82" s="124">
        <v>0</v>
      </c>
      <c r="F82" s="124">
        <v>0</v>
      </c>
    </row>
    <row r="83" spans="1:6" ht="25.5">
      <c r="A83" s="121">
        <v>68</v>
      </c>
      <c r="B83" s="76" t="s">
        <v>200</v>
      </c>
      <c r="C83" s="77" t="s">
        <v>328</v>
      </c>
      <c r="D83" s="124">
        <v>35051</v>
      </c>
      <c r="E83" s="124">
        <v>0</v>
      </c>
      <c r="F83" s="124">
        <v>0</v>
      </c>
    </row>
    <row r="84" spans="1:6" ht="38.25">
      <c r="A84" s="121">
        <v>69</v>
      </c>
      <c r="B84" s="76" t="s">
        <v>321</v>
      </c>
      <c r="C84" s="77" t="s">
        <v>335</v>
      </c>
      <c r="D84" s="124">
        <v>35051</v>
      </c>
      <c r="E84" s="124">
        <v>0</v>
      </c>
      <c r="F84" s="124">
        <v>0</v>
      </c>
    </row>
    <row r="85" spans="1:6" ht="12.75">
      <c r="A85" s="149"/>
      <c r="B85" s="149"/>
      <c r="C85" s="149"/>
      <c r="D85" s="61">
        <f>D11+D46</f>
        <v>50697328.99</v>
      </c>
      <c r="E85" s="61">
        <f>E11+E46</f>
        <v>11002131</v>
      </c>
      <c r="F85" s="61">
        <f>F11+F46+F63</f>
        <v>11024906</v>
      </c>
    </row>
    <row r="87" spans="5:6" ht="12.75">
      <c r="E87" s="128"/>
      <c r="F87" s="128"/>
    </row>
  </sheetData>
  <sheetProtection/>
  <mergeCells count="40">
    <mergeCell ref="A85:C85"/>
    <mergeCell ref="A34:A35"/>
    <mergeCell ref="B34:B35"/>
    <mergeCell ref="C34:C35"/>
    <mergeCell ref="F34:F35"/>
    <mergeCell ref="F26:F27"/>
    <mergeCell ref="A26:A27"/>
    <mergeCell ref="D34:D35"/>
    <mergeCell ref="D32:D33"/>
    <mergeCell ref="E34:E35"/>
    <mergeCell ref="D2:F2"/>
    <mergeCell ref="A3:F3"/>
    <mergeCell ref="A4:F4"/>
    <mergeCell ref="B26:B27"/>
    <mergeCell ref="C26:C27"/>
    <mergeCell ref="A14:A15"/>
    <mergeCell ref="A8:A9"/>
    <mergeCell ref="C8:C9"/>
    <mergeCell ref="F14:F15"/>
    <mergeCell ref="B8:B9"/>
    <mergeCell ref="A30:A31"/>
    <mergeCell ref="B30:B31"/>
    <mergeCell ref="E30:E31"/>
    <mergeCell ref="A32:A33"/>
    <mergeCell ref="E32:E33"/>
    <mergeCell ref="B32:B33"/>
    <mergeCell ref="D30:D31"/>
    <mergeCell ref="F30:F31"/>
    <mergeCell ref="E8:E9"/>
    <mergeCell ref="E14:E15"/>
    <mergeCell ref="D26:D27"/>
    <mergeCell ref="E26:E27"/>
    <mergeCell ref="F32:F33"/>
    <mergeCell ref="B14:B15"/>
    <mergeCell ref="D14:D15"/>
    <mergeCell ref="A6:F6"/>
    <mergeCell ref="D8:D9"/>
    <mergeCell ref="D7:F7"/>
    <mergeCell ref="F8:F9"/>
    <mergeCell ref="C14:C15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7.375" style="0" customWidth="1"/>
    <col min="2" max="2" width="59.375" style="0" customWidth="1"/>
    <col min="3" max="3" width="11.00390625" style="0" customWidth="1"/>
    <col min="4" max="5" width="12.125" style="0" customWidth="1"/>
    <col min="6" max="6" width="13.25390625" style="0" customWidth="1"/>
    <col min="7" max="7" width="12.375" style="0" bestFit="1" customWidth="1"/>
  </cols>
  <sheetData>
    <row r="1" spans="1:6" ht="12.75">
      <c r="A1" s="133" t="s">
        <v>253</v>
      </c>
      <c r="B1" s="133"/>
      <c r="C1" s="133"/>
      <c r="D1" s="133"/>
      <c r="E1" s="133"/>
      <c r="F1" s="133"/>
    </row>
    <row r="2" spans="1:6" ht="12.75">
      <c r="A2" s="133" t="s">
        <v>337</v>
      </c>
      <c r="B2" s="133"/>
      <c r="C2" s="133"/>
      <c r="D2" s="133"/>
      <c r="E2" s="133"/>
      <c r="F2" s="133"/>
    </row>
    <row r="3" spans="1:6" ht="12.75">
      <c r="A3" s="133" t="s">
        <v>346</v>
      </c>
      <c r="B3" s="133"/>
      <c r="C3" s="133"/>
      <c r="D3" s="133"/>
      <c r="E3" s="133"/>
      <c r="F3" s="133"/>
    </row>
    <row r="4" spans="1:6" ht="11.25" customHeight="1">
      <c r="A4" s="3"/>
      <c r="B4" s="42"/>
      <c r="C4" s="42"/>
      <c r="D4" s="42"/>
      <c r="E4" s="42"/>
      <c r="F4" s="42"/>
    </row>
    <row r="5" spans="1:6" ht="15.75" customHeight="1">
      <c r="A5" s="150" t="s">
        <v>277</v>
      </c>
      <c r="B5" s="150"/>
      <c r="C5" s="150"/>
      <c r="D5" s="150"/>
      <c r="E5" s="42"/>
      <c r="F5" s="42"/>
    </row>
    <row r="6" spans="1:6" ht="33" customHeight="1">
      <c r="A6" s="150"/>
      <c r="B6" s="150"/>
      <c r="C6" s="150"/>
      <c r="D6" s="150"/>
      <c r="E6" s="42"/>
      <c r="F6" s="42"/>
    </row>
    <row r="7" spans="1:6" ht="12.75">
      <c r="A7" s="151" t="s">
        <v>46</v>
      </c>
      <c r="B7" s="151"/>
      <c r="C7" s="151"/>
      <c r="D7" s="151"/>
      <c r="E7" s="151"/>
      <c r="F7" s="151"/>
    </row>
    <row r="8" spans="1:6" ht="47.25" customHeight="1">
      <c r="A8" s="16" t="s">
        <v>48</v>
      </c>
      <c r="B8" s="23" t="s">
        <v>5</v>
      </c>
      <c r="C8" s="16" t="s">
        <v>165</v>
      </c>
      <c r="D8" s="16" t="s">
        <v>220</v>
      </c>
      <c r="E8" s="16" t="s">
        <v>221</v>
      </c>
      <c r="F8" s="16" t="s">
        <v>278</v>
      </c>
    </row>
    <row r="9" spans="1:6" ht="12.75">
      <c r="A9" s="16"/>
      <c r="B9" s="16">
        <v>1</v>
      </c>
      <c r="C9" s="16">
        <v>2</v>
      </c>
      <c r="D9" s="16">
        <v>3</v>
      </c>
      <c r="E9" s="16">
        <v>4</v>
      </c>
      <c r="F9" s="16">
        <v>5</v>
      </c>
    </row>
    <row r="10" spans="1:6" ht="15" customHeight="1">
      <c r="A10" s="16">
        <v>1</v>
      </c>
      <c r="B10" s="15" t="s">
        <v>166</v>
      </c>
      <c r="C10" s="19" t="s">
        <v>6</v>
      </c>
      <c r="D10" s="44">
        <f>D11+D12+D13+D14</f>
        <v>6830057</v>
      </c>
      <c r="E10" s="44">
        <f>E11+E12+E13+E14</f>
        <v>6362486</v>
      </c>
      <c r="F10" s="44">
        <f>F11+F12+F13+F14</f>
        <v>6386616</v>
      </c>
    </row>
    <row r="11" spans="1:6" ht="33" customHeight="1">
      <c r="A11" s="16">
        <v>2</v>
      </c>
      <c r="B11" s="15" t="s">
        <v>167</v>
      </c>
      <c r="C11" s="19" t="s">
        <v>7</v>
      </c>
      <c r="D11" s="37">
        <f>'прил 4 ведом'!G14</f>
        <v>1053207.94</v>
      </c>
      <c r="E11" s="37">
        <f>'прил 4 ведом'!H21</f>
        <v>1021035</v>
      </c>
      <c r="F11" s="37">
        <f>'прил 4 ведом'!I21</f>
        <v>1021035</v>
      </c>
    </row>
    <row r="12" spans="1:6" ht="45" customHeight="1">
      <c r="A12" s="16">
        <v>3</v>
      </c>
      <c r="B12" s="15" t="s">
        <v>168</v>
      </c>
      <c r="C12" s="19" t="s">
        <v>8</v>
      </c>
      <c r="D12" s="43">
        <f>'прил 4 ведом'!G22</f>
        <v>4988420.0600000005</v>
      </c>
      <c r="E12" s="43">
        <f>'прил 4 ведом'!H22</f>
        <v>4568816</v>
      </c>
      <c r="F12" s="43">
        <f>'прил 4 ведом'!I22</f>
        <v>4592946</v>
      </c>
    </row>
    <row r="13" spans="1:6" ht="15.75" customHeight="1">
      <c r="A13" s="16">
        <v>4</v>
      </c>
      <c r="B13" s="15" t="s">
        <v>169</v>
      </c>
      <c r="C13" s="19" t="s">
        <v>18</v>
      </c>
      <c r="D13" s="37">
        <f>'[1]прил 6 ведом'!G30</f>
        <v>1000</v>
      </c>
      <c r="E13" s="37">
        <f>'[1]прил 6 ведом'!H30</f>
        <v>1000</v>
      </c>
      <c r="F13" s="37">
        <f>'[1]прил 6 ведом'!I30</f>
        <v>1000</v>
      </c>
    </row>
    <row r="14" spans="1:6" ht="15.75" customHeight="1">
      <c r="A14" s="16">
        <v>5</v>
      </c>
      <c r="B14" s="15" t="s">
        <v>175</v>
      </c>
      <c r="C14" s="19" t="s">
        <v>174</v>
      </c>
      <c r="D14" s="37">
        <f>'прил 4 ведом'!G40</f>
        <v>787429</v>
      </c>
      <c r="E14" s="37">
        <f>'прил 4 ведом'!H40</f>
        <v>771635</v>
      </c>
      <c r="F14" s="37">
        <f>'прил 4 ведом'!I40</f>
        <v>771635</v>
      </c>
    </row>
    <row r="15" spans="1:6" ht="15.75" customHeight="1">
      <c r="A15" s="16">
        <v>6</v>
      </c>
      <c r="B15" s="15" t="s">
        <v>176</v>
      </c>
      <c r="C15" s="19" t="s">
        <v>178</v>
      </c>
      <c r="D15" s="44">
        <f>D16</f>
        <v>151511</v>
      </c>
      <c r="E15" s="44">
        <f>E16</f>
        <v>157511</v>
      </c>
      <c r="F15" s="44">
        <f>F16</f>
        <v>163970</v>
      </c>
    </row>
    <row r="16" spans="1:6" ht="15.75" customHeight="1">
      <c r="A16" s="16">
        <v>7</v>
      </c>
      <c r="B16" s="15" t="s">
        <v>177</v>
      </c>
      <c r="C16" s="19" t="s">
        <v>179</v>
      </c>
      <c r="D16" s="37">
        <f>'прил 4 ведом'!G58</f>
        <v>151511</v>
      </c>
      <c r="E16" s="37">
        <f>'прил 4 ведом'!H58</f>
        <v>157511</v>
      </c>
      <c r="F16" s="37">
        <f>'прил 4 ведом'!I58</f>
        <v>163970</v>
      </c>
    </row>
    <row r="17" spans="1:6" ht="15.75" customHeight="1">
      <c r="A17" s="16">
        <v>8</v>
      </c>
      <c r="B17" s="15" t="s">
        <v>180</v>
      </c>
      <c r="C17" s="19" t="s">
        <v>1</v>
      </c>
      <c r="D17" s="44">
        <f>D18+D19</f>
        <v>346422</v>
      </c>
      <c r="E17" s="44">
        <f>E18+E19</f>
        <v>319365</v>
      </c>
      <c r="F17" s="44">
        <f>F18+F19</f>
        <v>342611</v>
      </c>
    </row>
    <row r="18" spans="1:6" ht="23.25" customHeight="1">
      <c r="A18" s="16">
        <v>9</v>
      </c>
      <c r="B18" s="70" t="s">
        <v>286</v>
      </c>
      <c r="C18" s="19" t="s">
        <v>212</v>
      </c>
      <c r="D18" s="44">
        <f>'прил 4 ведом'!G69</f>
        <v>246422</v>
      </c>
      <c r="E18" s="44">
        <f>'прил 4 ведом'!H69</f>
        <v>153437</v>
      </c>
      <c r="F18" s="44">
        <f>'прил 4 ведом'!I69</f>
        <v>169753</v>
      </c>
    </row>
    <row r="19" spans="1:6" ht="30" customHeight="1">
      <c r="A19" s="16">
        <v>10</v>
      </c>
      <c r="B19" s="15" t="s">
        <v>0</v>
      </c>
      <c r="C19" s="19" t="s">
        <v>212</v>
      </c>
      <c r="D19" s="37">
        <f>'прил 4 ведом'!G77</f>
        <v>100000</v>
      </c>
      <c r="E19" s="37">
        <f>'прил 4 ведом'!H77</f>
        <v>165928</v>
      </c>
      <c r="F19" s="37">
        <f>'прил 4 ведом'!I77</f>
        <v>172858</v>
      </c>
    </row>
    <row r="20" spans="1:6" ht="19.5" customHeight="1">
      <c r="A20" s="16">
        <v>11</v>
      </c>
      <c r="B20" s="15" t="s">
        <v>71</v>
      </c>
      <c r="C20" s="19" t="s">
        <v>73</v>
      </c>
      <c r="D20" s="44">
        <f>D21</f>
        <v>402995</v>
      </c>
      <c r="E20" s="44">
        <f>'прил 4 ведом'!H83</f>
        <v>372000</v>
      </c>
      <c r="F20" s="44">
        <f>F21</f>
        <v>394000</v>
      </c>
    </row>
    <row r="21" spans="1:6" ht="18.75" customHeight="1">
      <c r="A21" s="16">
        <v>12</v>
      </c>
      <c r="B21" s="15" t="s">
        <v>72</v>
      </c>
      <c r="C21" s="19" t="s">
        <v>74</v>
      </c>
      <c r="D21" s="43">
        <f>'прил 4 ведом'!G83</f>
        <v>402995</v>
      </c>
      <c r="E21" s="43">
        <f>'прил 4 ведом'!H83</f>
        <v>372000</v>
      </c>
      <c r="F21" s="43">
        <f>'прил 4 ведом'!I85</f>
        <v>394000</v>
      </c>
    </row>
    <row r="22" spans="1:6" ht="15.75" customHeight="1">
      <c r="A22" s="16">
        <v>13</v>
      </c>
      <c r="B22" s="15" t="s">
        <v>2</v>
      </c>
      <c r="C22" s="19" t="s">
        <v>9</v>
      </c>
      <c r="D22" s="44">
        <f>'прил 4 ведом'!G90</f>
        <v>40518298.14</v>
      </c>
      <c r="E22" s="44">
        <f>'прил 4 ведом'!H90</f>
        <v>986621</v>
      </c>
      <c r="F22" s="44">
        <f>'прил 4 ведом'!I90</f>
        <v>677120</v>
      </c>
    </row>
    <row r="23" spans="1:6" ht="15.75" customHeight="1">
      <c r="A23" s="16">
        <v>14</v>
      </c>
      <c r="B23" s="15" t="s">
        <v>3</v>
      </c>
      <c r="C23" s="19" t="s">
        <v>10</v>
      </c>
      <c r="D23" s="43">
        <f>D22</f>
        <v>40518298.14</v>
      </c>
      <c r="E23" s="43">
        <f>E22</f>
        <v>986621</v>
      </c>
      <c r="F23" s="43">
        <f>F22</f>
        <v>677120</v>
      </c>
    </row>
    <row r="24" spans="1:6" ht="17.25" customHeight="1">
      <c r="A24" s="16">
        <v>15</v>
      </c>
      <c r="B24" s="15" t="s">
        <v>23</v>
      </c>
      <c r="C24" s="19" t="s">
        <v>11</v>
      </c>
      <c r="D24" s="44">
        <f>'прил 4 ведом'!G125</f>
        <v>2246600</v>
      </c>
      <c r="E24" s="44">
        <f>'прил 4 ведом'!H125</f>
        <v>2246600</v>
      </c>
      <c r="F24" s="44">
        <f>'прил 4 ведом'!I125</f>
        <v>2246600</v>
      </c>
    </row>
    <row r="25" spans="1:6" ht="17.25" customHeight="1">
      <c r="A25" s="16">
        <v>16</v>
      </c>
      <c r="B25" s="15" t="s">
        <v>4</v>
      </c>
      <c r="C25" s="19" t="s">
        <v>12</v>
      </c>
      <c r="D25" s="43">
        <f>'прил 4 ведом'!G126</f>
        <v>2246600</v>
      </c>
      <c r="E25" s="43">
        <f>'прил 4 ведом'!H126</f>
        <v>2246600</v>
      </c>
      <c r="F25" s="43">
        <f>'прил 4 ведом'!I126</f>
        <v>2246600</v>
      </c>
    </row>
    <row r="26" spans="1:6" ht="17.25" customHeight="1">
      <c r="A26" s="16">
        <v>17</v>
      </c>
      <c r="B26" s="24" t="s">
        <v>134</v>
      </c>
      <c r="C26" s="19" t="s">
        <v>135</v>
      </c>
      <c r="D26" s="44">
        <f>D27</f>
        <v>44897.99</v>
      </c>
      <c r="E26" s="44">
        <f>E27</f>
        <v>0</v>
      </c>
      <c r="F26" s="44">
        <f>F27</f>
        <v>0</v>
      </c>
    </row>
    <row r="27" spans="1:6" ht="17.25" customHeight="1">
      <c r="A27" s="16">
        <v>18</v>
      </c>
      <c r="B27" s="24" t="s">
        <v>136</v>
      </c>
      <c r="C27" s="19" t="s">
        <v>137</v>
      </c>
      <c r="D27" s="37">
        <f>'прил 4 ведом'!G133</f>
        <v>44897.99</v>
      </c>
      <c r="E27" s="37">
        <f>'прил 4 ведом'!H133</f>
        <v>0</v>
      </c>
      <c r="F27" s="37">
        <f>'прил 4 ведом'!I135</f>
        <v>0</v>
      </c>
    </row>
    <row r="28" spans="1:6" ht="17.25" customHeight="1">
      <c r="A28" s="16">
        <v>19</v>
      </c>
      <c r="B28" s="24" t="s">
        <v>187</v>
      </c>
      <c r="C28" s="19" t="s">
        <v>188</v>
      </c>
      <c r="D28" s="44">
        <f>D29</f>
        <v>72000</v>
      </c>
      <c r="E28" s="44">
        <f>E29</f>
        <v>72000</v>
      </c>
      <c r="F28" s="44">
        <f>F29</f>
        <v>72000</v>
      </c>
    </row>
    <row r="29" spans="1:6" ht="15" customHeight="1">
      <c r="A29" s="16">
        <v>20</v>
      </c>
      <c r="B29" s="45" t="s">
        <v>189</v>
      </c>
      <c r="C29" s="19" t="s">
        <v>190</v>
      </c>
      <c r="D29" s="37">
        <v>72000</v>
      </c>
      <c r="E29" s="37">
        <v>72000</v>
      </c>
      <c r="F29" s="37">
        <v>72000</v>
      </c>
    </row>
    <row r="30" spans="1:6" ht="17.25" customHeight="1">
      <c r="A30" s="16">
        <v>21</v>
      </c>
      <c r="B30" s="24" t="s">
        <v>75</v>
      </c>
      <c r="C30" s="19" t="s">
        <v>184</v>
      </c>
      <c r="D30" s="44">
        <f>'прил 4 ведом'!G145</f>
        <v>190980</v>
      </c>
      <c r="E30" s="44">
        <f>E31</f>
        <v>190980</v>
      </c>
      <c r="F30" s="44">
        <f>F31</f>
        <v>190980</v>
      </c>
    </row>
    <row r="31" spans="1:6" ht="17.25" customHeight="1">
      <c r="A31" s="16">
        <v>22</v>
      </c>
      <c r="B31" s="24" t="s">
        <v>76</v>
      </c>
      <c r="C31" s="19" t="s">
        <v>243</v>
      </c>
      <c r="D31" s="37">
        <f>D30</f>
        <v>190980</v>
      </c>
      <c r="E31" s="37">
        <v>190980</v>
      </c>
      <c r="F31" s="37">
        <v>190980</v>
      </c>
    </row>
    <row r="32" spans="1:6" ht="25.5" customHeight="1">
      <c r="A32" s="16">
        <v>23</v>
      </c>
      <c r="B32" s="45" t="s">
        <v>191</v>
      </c>
      <c r="C32" s="19" t="s">
        <v>183</v>
      </c>
      <c r="D32" s="44">
        <f>D33</f>
        <v>26404</v>
      </c>
      <c r="E32" s="44">
        <f>E33</f>
        <v>26404</v>
      </c>
      <c r="F32" s="44">
        <f>F33</f>
        <v>26404</v>
      </c>
    </row>
    <row r="33" spans="1:6" ht="17.25" customHeight="1">
      <c r="A33" s="16">
        <v>24</v>
      </c>
      <c r="B33" s="46" t="s">
        <v>182</v>
      </c>
      <c r="C33" s="19" t="s">
        <v>181</v>
      </c>
      <c r="D33" s="43">
        <f>'прил 4 ведом'!G151</f>
        <v>26404</v>
      </c>
      <c r="E33" s="43">
        <f>'прил 4 ведом'!H151</f>
        <v>26404</v>
      </c>
      <c r="F33" s="43">
        <f>'прил 4 ведом'!I151</f>
        <v>26404</v>
      </c>
    </row>
    <row r="34" spans="1:6" ht="17.25" customHeight="1">
      <c r="A34" s="16">
        <v>25</v>
      </c>
      <c r="B34" s="15" t="s">
        <v>24</v>
      </c>
      <c r="C34" s="19"/>
      <c r="D34" s="59">
        <v>0</v>
      </c>
      <c r="E34" s="59">
        <f>'прил 4 ведом'!H154</f>
        <v>268164</v>
      </c>
      <c r="F34" s="59">
        <f>'прил 4 ведом'!I154</f>
        <v>524605</v>
      </c>
    </row>
    <row r="35" spans="1:6" ht="17.25" customHeight="1">
      <c r="A35" s="131" t="s">
        <v>44</v>
      </c>
      <c r="B35" s="131"/>
      <c r="C35" s="28"/>
      <c r="D35" s="44">
        <f>D10+D15+D17+D20+D22+D24+D26+D30+D34+D28+D32</f>
        <v>50830165.13</v>
      </c>
      <c r="E35" s="44">
        <f>E10+E15+E17+E20+E22+E24+E26+E30+E34+E28+E32</f>
        <v>11002131</v>
      </c>
      <c r="F35" s="44">
        <f>F10+F15+F17+F20+F22+F24+F26+F30+F34+F28+F32</f>
        <v>11024906</v>
      </c>
    </row>
    <row r="37" ht="12.75">
      <c r="D37" s="129"/>
    </row>
    <row r="47" ht="102" customHeight="1"/>
  </sheetData>
  <sheetProtection/>
  <mergeCells count="6">
    <mergeCell ref="A35:B35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4.125" style="2" customWidth="1"/>
    <col min="2" max="2" width="35.875" style="2" customWidth="1"/>
    <col min="3" max="3" width="4.75390625" style="2" customWidth="1"/>
    <col min="4" max="4" width="5.875" style="2" customWidth="1"/>
    <col min="5" max="5" width="11.75390625" style="2" customWidth="1"/>
    <col min="6" max="6" width="4.625" style="2" customWidth="1"/>
    <col min="7" max="7" width="14.875" style="2" customWidth="1"/>
    <col min="8" max="8" width="12.375" style="2" customWidth="1"/>
    <col min="9" max="9" width="12.875" style="2" customWidth="1"/>
  </cols>
  <sheetData>
    <row r="1" spans="1:9" ht="12.75">
      <c r="A1" s="152" t="s">
        <v>254</v>
      </c>
      <c r="B1" s="152"/>
      <c r="C1" s="152"/>
      <c r="D1" s="152"/>
      <c r="E1" s="152"/>
      <c r="F1" s="152"/>
      <c r="G1" s="152"/>
      <c r="H1" s="152"/>
      <c r="I1" s="152"/>
    </row>
    <row r="2" spans="1:9" ht="12.75">
      <c r="A2" s="133" t="s">
        <v>337</v>
      </c>
      <c r="B2" s="133"/>
      <c r="C2" s="133"/>
      <c r="D2" s="133"/>
      <c r="E2" s="133"/>
      <c r="F2" s="133"/>
      <c r="G2" s="133"/>
      <c r="H2" s="133"/>
      <c r="I2" s="133"/>
    </row>
    <row r="3" spans="1:9" ht="12.75">
      <c r="A3" s="133" t="s">
        <v>347</v>
      </c>
      <c r="B3" s="133"/>
      <c r="C3" s="133"/>
      <c r="D3" s="133"/>
      <c r="E3" s="133"/>
      <c r="F3" s="133"/>
      <c r="G3" s="133"/>
      <c r="H3" s="133"/>
      <c r="I3" s="133"/>
    </row>
    <row r="4" ht="12.75">
      <c r="A4" s="3"/>
    </row>
    <row r="5" spans="1:9" ht="33" customHeight="1">
      <c r="A5" s="150" t="s">
        <v>279</v>
      </c>
      <c r="B5" s="150"/>
      <c r="C5" s="150"/>
      <c r="D5" s="150"/>
      <c r="E5" s="150"/>
      <c r="F5" s="150"/>
      <c r="G5" s="150"/>
      <c r="H5" s="150"/>
      <c r="I5" s="150"/>
    </row>
    <row r="6" spans="1:9" ht="11.25" customHeight="1">
      <c r="A6" s="150"/>
      <c r="B6" s="150"/>
      <c r="C6" s="150"/>
      <c r="D6" s="150"/>
      <c r="E6" s="150"/>
      <c r="F6" s="150"/>
      <c r="G6" s="150"/>
      <c r="H6" s="150"/>
      <c r="I6" s="150"/>
    </row>
    <row r="7" spans="1:9" ht="15.75" customHeight="1">
      <c r="A7" s="153" t="s">
        <v>46</v>
      </c>
      <c r="B7" s="153"/>
      <c r="C7" s="153"/>
      <c r="D7" s="153"/>
      <c r="E7" s="153"/>
      <c r="F7" s="153"/>
      <c r="G7" s="153"/>
      <c r="H7" s="153"/>
      <c r="I7" s="153"/>
    </row>
    <row r="8" spans="1:9" ht="12.75" customHeight="1">
      <c r="A8" s="143" t="s">
        <v>148</v>
      </c>
      <c r="B8" s="141" t="s">
        <v>15</v>
      </c>
      <c r="C8" s="143" t="s">
        <v>13</v>
      </c>
      <c r="D8" s="138" t="s">
        <v>165</v>
      </c>
      <c r="E8" s="143" t="s">
        <v>16</v>
      </c>
      <c r="F8" s="143" t="s">
        <v>17</v>
      </c>
      <c r="G8" s="141" t="s">
        <v>220</v>
      </c>
      <c r="H8" s="141" t="s">
        <v>222</v>
      </c>
      <c r="I8" s="141" t="s">
        <v>280</v>
      </c>
    </row>
    <row r="9" spans="1:9" ht="12.75" customHeight="1">
      <c r="A9" s="143"/>
      <c r="B9" s="141"/>
      <c r="C9" s="143"/>
      <c r="D9" s="138"/>
      <c r="E9" s="143"/>
      <c r="F9" s="143"/>
      <c r="G9" s="141"/>
      <c r="H9" s="141"/>
      <c r="I9" s="141"/>
    </row>
    <row r="10" spans="1:9" ht="33" customHeight="1">
      <c r="A10" s="143"/>
      <c r="B10" s="141"/>
      <c r="C10" s="143"/>
      <c r="D10" s="138"/>
      <c r="E10" s="143"/>
      <c r="F10" s="143"/>
      <c r="G10" s="141"/>
      <c r="H10" s="141"/>
      <c r="I10" s="141"/>
    </row>
    <row r="11" spans="1:9" ht="12.75">
      <c r="A11" s="68"/>
      <c r="B11" s="68">
        <v>1</v>
      </c>
      <c r="C11" s="68">
        <v>2</v>
      </c>
      <c r="D11" s="68">
        <v>3</v>
      </c>
      <c r="E11" s="68">
        <v>4</v>
      </c>
      <c r="F11" s="68">
        <v>5</v>
      </c>
      <c r="G11" s="68">
        <v>6</v>
      </c>
      <c r="H11" s="68">
        <v>7</v>
      </c>
      <c r="I11" s="68">
        <v>8</v>
      </c>
    </row>
    <row r="12" spans="1:9" ht="15.75" customHeight="1">
      <c r="A12" s="68">
        <v>1</v>
      </c>
      <c r="B12" s="57" t="s">
        <v>26</v>
      </c>
      <c r="C12" s="68">
        <v>805</v>
      </c>
      <c r="D12" s="68"/>
      <c r="E12" s="68"/>
      <c r="F12" s="68"/>
      <c r="G12" s="48">
        <f>G13+G58+G67+G83+G90+G126+G132+G142+G145+G151</f>
        <v>50830165.13</v>
      </c>
      <c r="H12" s="48">
        <f>H13+H58+H67+H83+H90+H132+H145+H154+H142+H151+H127</f>
        <v>11002131</v>
      </c>
      <c r="I12" s="48">
        <f>I13+I58+I67+I83+I90+I132+I145+I154+I142+I151+I127</f>
        <v>11024906</v>
      </c>
    </row>
    <row r="13" spans="1:10" ht="15.75" customHeight="1">
      <c r="A13" s="68">
        <v>2</v>
      </c>
      <c r="B13" s="69" t="s">
        <v>166</v>
      </c>
      <c r="C13" s="68">
        <v>805</v>
      </c>
      <c r="D13" s="49" t="s">
        <v>6</v>
      </c>
      <c r="E13" s="68"/>
      <c r="F13" s="68"/>
      <c r="G13" s="47">
        <f>G14+G22+G34+G40</f>
        <v>6830057</v>
      </c>
      <c r="H13" s="47">
        <f>H14+H22+H34+H40</f>
        <v>6362486</v>
      </c>
      <c r="I13" s="47">
        <f>I14+I22+I34+I40</f>
        <v>6386616</v>
      </c>
      <c r="J13" s="7"/>
    </row>
    <row r="14" spans="1:9" ht="48.75" customHeight="1">
      <c r="A14" s="99">
        <v>3</v>
      </c>
      <c r="B14" s="100" t="s">
        <v>14</v>
      </c>
      <c r="C14" s="99">
        <v>805</v>
      </c>
      <c r="D14" s="49" t="s">
        <v>7</v>
      </c>
      <c r="E14" s="99"/>
      <c r="F14" s="99"/>
      <c r="G14" s="47">
        <f aca="true" t="shared" si="0" ref="G14:I15">G15</f>
        <v>1053207.94</v>
      </c>
      <c r="H14" s="47">
        <f t="shared" si="0"/>
        <v>1021035</v>
      </c>
      <c r="I14" s="47">
        <f t="shared" si="0"/>
        <v>1021035</v>
      </c>
    </row>
    <row r="15" spans="1:9" ht="54" customHeight="1">
      <c r="A15" s="99">
        <v>4</v>
      </c>
      <c r="B15" s="100" t="s">
        <v>50</v>
      </c>
      <c r="C15" s="99">
        <v>805</v>
      </c>
      <c r="D15" s="49" t="s">
        <v>7</v>
      </c>
      <c r="E15" s="50">
        <v>9100000000</v>
      </c>
      <c r="F15" s="99"/>
      <c r="G15" s="47">
        <f t="shared" si="0"/>
        <v>1053207.94</v>
      </c>
      <c r="H15" s="47">
        <f t="shared" si="0"/>
        <v>1021035</v>
      </c>
      <c r="I15" s="47">
        <f t="shared" si="0"/>
        <v>1021035</v>
      </c>
    </row>
    <row r="16" spans="1:9" ht="17.25" customHeight="1">
      <c r="A16" s="125">
        <v>5</v>
      </c>
      <c r="B16" s="100" t="s">
        <v>51</v>
      </c>
      <c r="C16" s="99">
        <v>805</v>
      </c>
      <c r="D16" s="49" t="s">
        <v>7</v>
      </c>
      <c r="E16" s="50">
        <v>9110000000</v>
      </c>
      <c r="F16" s="99"/>
      <c r="G16" s="47">
        <f>G17+G19</f>
        <v>1053207.94</v>
      </c>
      <c r="H16" s="47">
        <f>H21</f>
        <v>1021035</v>
      </c>
      <c r="I16" s="47">
        <f>I21</f>
        <v>1021035</v>
      </c>
    </row>
    <row r="17" spans="1:11" ht="89.25" customHeight="1">
      <c r="A17" s="125">
        <v>6</v>
      </c>
      <c r="B17" s="123" t="s">
        <v>256</v>
      </c>
      <c r="C17" s="125">
        <v>805</v>
      </c>
      <c r="D17" s="49" t="s">
        <v>7</v>
      </c>
      <c r="E17" s="50">
        <v>9110027240</v>
      </c>
      <c r="F17" s="125">
        <v>100</v>
      </c>
      <c r="G17" s="47">
        <f>G18</f>
        <v>32172.94</v>
      </c>
      <c r="H17" s="47">
        <v>0</v>
      </c>
      <c r="I17" s="47">
        <v>0</v>
      </c>
      <c r="K17" s="9"/>
    </row>
    <row r="18" spans="1:11" ht="27" customHeight="1">
      <c r="A18" s="125">
        <v>7</v>
      </c>
      <c r="B18" s="123" t="s">
        <v>53</v>
      </c>
      <c r="C18" s="125">
        <v>805</v>
      </c>
      <c r="D18" s="49" t="s">
        <v>7</v>
      </c>
      <c r="E18" s="50">
        <v>9110027240</v>
      </c>
      <c r="F18" s="125">
        <v>120</v>
      </c>
      <c r="G18" s="47">
        <v>32172.94</v>
      </c>
      <c r="H18" s="47">
        <v>0</v>
      </c>
      <c r="I18" s="47">
        <v>0</v>
      </c>
      <c r="K18" s="12"/>
    </row>
    <row r="19" spans="1:9" ht="88.5" customHeight="1">
      <c r="A19" s="125">
        <v>8</v>
      </c>
      <c r="B19" s="100" t="s">
        <v>52</v>
      </c>
      <c r="C19" s="99">
        <v>805</v>
      </c>
      <c r="D19" s="49" t="s">
        <v>7</v>
      </c>
      <c r="E19" s="50">
        <v>9110080210</v>
      </c>
      <c r="F19" s="99"/>
      <c r="G19" s="47">
        <f aca="true" t="shared" si="1" ref="G19:I20">G20</f>
        <v>1021035</v>
      </c>
      <c r="H19" s="47">
        <f t="shared" si="1"/>
        <v>1021035</v>
      </c>
      <c r="I19" s="47">
        <f t="shared" si="1"/>
        <v>1021035</v>
      </c>
    </row>
    <row r="20" spans="1:9" ht="93" customHeight="1">
      <c r="A20" s="125">
        <v>9</v>
      </c>
      <c r="B20" s="100" t="s">
        <v>256</v>
      </c>
      <c r="C20" s="99">
        <v>805</v>
      </c>
      <c r="D20" s="49" t="s">
        <v>7</v>
      </c>
      <c r="E20" s="50">
        <v>9110080210</v>
      </c>
      <c r="F20" s="99">
        <v>100</v>
      </c>
      <c r="G20" s="47">
        <f t="shared" si="1"/>
        <v>1021035</v>
      </c>
      <c r="H20" s="47">
        <f t="shared" si="1"/>
        <v>1021035</v>
      </c>
      <c r="I20" s="47">
        <f t="shared" si="1"/>
        <v>1021035</v>
      </c>
    </row>
    <row r="21" spans="1:11" ht="30" customHeight="1">
      <c r="A21" s="125">
        <v>10</v>
      </c>
      <c r="B21" s="100" t="s">
        <v>53</v>
      </c>
      <c r="C21" s="99">
        <v>805</v>
      </c>
      <c r="D21" s="49" t="s">
        <v>7</v>
      </c>
      <c r="E21" s="50">
        <v>9110080210</v>
      </c>
      <c r="F21" s="99">
        <v>120</v>
      </c>
      <c r="G21" s="47">
        <v>1021035</v>
      </c>
      <c r="H21" s="47">
        <v>1021035</v>
      </c>
      <c r="I21" s="47">
        <v>1021035</v>
      </c>
      <c r="K21" s="12"/>
    </row>
    <row r="22" spans="1:11" ht="75" customHeight="1">
      <c r="A22" s="125">
        <v>11</v>
      </c>
      <c r="B22" s="100" t="s">
        <v>168</v>
      </c>
      <c r="C22" s="99">
        <v>805</v>
      </c>
      <c r="D22" s="49" t="s">
        <v>8</v>
      </c>
      <c r="E22" s="50"/>
      <c r="F22" s="99"/>
      <c r="G22" s="47">
        <f>G23</f>
        <v>4988420.0600000005</v>
      </c>
      <c r="H22" s="47">
        <f>H23</f>
        <v>4568816</v>
      </c>
      <c r="I22" s="47">
        <f>I23</f>
        <v>4592946</v>
      </c>
      <c r="K22" s="9"/>
    </row>
    <row r="23" spans="1:11" ht="38.25" customHeight="1">
      <c r="A23" s="125">
        <v>12</v>
      </c>
      <c r="B23" s="100" t="s">
        <v>54</v>
      </c>
      <c r="C23" s="99">
        <v>805</v>
      </c>
      <c r="D23" s="49" t="s">
        <v>8</v>
      </c>
      <c r="E23" s="50">
        <v>8100000000</v>
      </c>
      <c r="F23" s="99"/>
      <c r="G23" s="47">
        <f aca="true" t="shared" si="2" ref="G23:I24">G24</f>
        <v>4988420.0600000005</v>
      </c>
      <c r="H23" s="47">
        <f t="shared" si="2"/>
        <v>4568816</v>
      </c>
      <c r="I23" s="47">
        <f t="shared" si="2"/>
        <v>4592946</v>
      </c>
      <c r="K23" s="9"/>
    </row>
    <row r="24" spans="1:11" ht="31.5" customHeight="1">
      <c r="A24" s="125">
        <v>13</v>
      </c>
      <c r="B24" s="100" t="s">
        <v>58</v>
      </c>
      <c r="C24" s="99">
        <v>805</v>
      </c>
      <c r="D24" s="49" t="s">
        <v>8</v>
      </c>
      <c r="E24" s="50">
        <v>8110000000</v>
      </c>
      <c r="F24" s="99"/>
      <c r="G24" s="47">
        <f>G25</f>
        <v>4988420.0600000005</v>
      </c>
      <c r="H24" s="47">
        <f t="shared" si="2"/>
        <v>4568816</v>
      </c>
      <c r="I24" s="47">
        <f t="shared" si="2"/>
        <v>4592946</v>
      </c>
      <c r="K24" s="9"/>
    </row>
    <row r="25" spans="1:11" ht="81" customHeight="1">
      <c r="A25" s="125">
        <v>14</v>
      </c>
      <c r="B25" s="100" t="s">
        <v>55</v>
      </c>
      <c r="C25" s="99">
        <v>805</v>
      </c>
      <c r="D25" s="49" t="s">
        <v>8</v>
      </c>
      <c r="E25" s="50">
        <v>8110080210</v>
      </c>
      <c r="F25" s="99"/>
      <c r="G25" s="47">
        <f>G26+G29+G30+G32</f>
        <v>4988420.0600000005</v>
      </c>
      <c r="H25" s="47">
        <f>H28+H30+H32+H26</f>
        <v>4568816</v>
      </c>
      <c r="I25" s="47">
        <f>I28+I30+I32+I26</f>
        <v>4592946</v>
      </c>
      <c r="K25" s="9"/>
    </row>
    <row r="26" spans="1:11" ht="89.25" customHeight="1">
      <c r="A26" s="125">
        <v>15</v>
      </c>
      <c r="B26" s="100" t="s">
        <v>256</v>
      </c>
      <c r="C26" s="99">
        <v>805</v>
      </c>
      <c r="D26" s="49" t="s">
        <v>8</v>
      </c>
      <c r="E26" s="50">
        <v>8110027240</v>
      </c>
      <c r="F26" s="99">
        <v>100</v>
      </c>
      <c r="G26" s="47">
        <v>167443.06</v>
      </c>
      <c r="H26" s="47">
        <v>0</v>
      </c>
      <c r="I26" s="47">
        <v>0</v>
      </c>
      <c r="K26" s="9"/>
    </row>
    <row r="27" spans="1:11" ht="27" customHeight="1">
      <c r="A27" s="125">
        <v>16</v>
      </c>
      <c r="B27" s="100" t="s">
        <v>53</v>
      </c>
      <c r="C27" s="99">
        <v>805</v>
      </c>
      <c r="D27" s="49" t="s">
        <v>8</v>
      </c>
      <c r="E27" s="50">
        <v>8110027240</v>
      </c>
      <c r="F27" s="99">
        <v>120</v>
      </c>
      <c r="G27" s="47">
        <f>G26</f>
        <v>167443.06</v>
      </c>
      <c r="H27" s="47">
        <v>0</v>
      </c>
      <c r="I27" s="47">
        <v>0</v>
      </c>
      <c r="K27" s="12"/>
    </row>
    <row r="28" spans="1:11" ht="28.5" customHeight="1">
      <c r="A28" s="125">
        <v>17</v>
      </c>
      <c r="B28" s="100" t="s">
        <v>256</v>
      </c>
      <c r="C28" s="99">
        <v>805</v>
      </c>
      <c r="D28" s="49" t="s">
        <v>8</v>
      </c>
      <c r="E28" s="50">
        <v>8110080210</v>
      </c>
      <c r="F28" s="99">
        <v>100</v>
      </c>
      <c r="G28" s="47">
        <f>G29</f>
        <v>3626382</v>
      </c>
      <c r="H28" s="47">
        <f>H29</f>
        <v>3964746</v>
      </c>
      <c r="I28" s="47">
        <f>I29</f>
        <v>3964746</v>
      </c>
      <c r="K28" s="12"/>
    </row>
    <row r="29" spans="1:11" ht="40.5" customHeight="1">
      <c r="A29" s="125">
        <v>18</v>
      </c>
      <c r="B29" s="100" t="s">
        <v>53</v>
      </c>
      <c r="C29" s="99">
        <v>805</v>
      </c>
      <c r="D29" s="49" t="s">
        <v>8</v>
      </c>
      <c r="E29" s="50">
        <v>8110080210</v>
      </c>
      <c r="F29" s="99">
        <v>120</v>
      </c>
      <c r="G29" s="47">
        <v>3626382</v>
      </c>
      <c r="H29" s="47">
        <v>3964746</v>
      </c>
      <c r="I29" s="47">
        <f>H29</f>
        <v>3964746</v>
      </c>
      <c r="K29" s="12"/>
    </row>
    <row r="30" spans="1:11" ht="18" customHeight="1">
      <c r="A30" s="125">
        <v>19</v>
      </c>
      <c r="B30" s="100" t="s">
        <v>67</v>
      </c>
      <c r="C30" s="99">
        <v>805</v>
      </c>
      <c r="D30" s="49" t="s">
        <v>8</v>
      </c>
      <c r="E30" s="50">
        <v>8110080210</v>
      </c>
      <c r="F30" s="99">
        <v>200</v>
      </c>
      <c r="G30" s="47">
        <f>G31</f>
        <v>1193096</v>
      </c>
      <c r="H30" s="47">
        <f>H31</f>
        <v>602570</v>
      </c>
      <c r="I30" s="47">
        <f>I31</f>
        <v>626700</v>
      </c>
      <c r="K30" s="12"/>
    </row>
    <row r="31" spans="1:11" ht="15.75" customHeight="1">
      <c r="A31" s="125">
        <v>20</v>
      </c>
      <c r="B31" s="100" t="s">
        <v>69</v>
      </c>
      <c r="C31" s="99">
        <v>805</v>
      </c>
      <c r="D31" s="49" t="s">
        <v>8</v>
      </c>
      <c r="E31" s="50">
        <v>8110080210</v>
      </c>
      <c r="F31" s="99">
        <v>240</v>
      </c>
      <c r="G31" s="47">
        <v>1193096</v>
      </c>
      <c r="H31" s="48">
        <v>602570</v>
      </c>
      <c r="I31" s="47">
        <v>626700</v>
      </c>
      <c r="K31" s="12"/>
    </row>
    <row r="32" spans="1:10" ht="15" customHeight="1">
      <c r="A32" s="125">
        <v>21</v>
      </c>
      <c r="B32" s="100" t="s">
        <v>56</v>
      </c>
      <c r="C32" s="99">
        <v>805</v>
      </c>
      <c r="D32" s="49" t="s">
        <v>8</v>
      </c>
      <c r="E32" s="50">
        <v>8110080210</v>
      </c>
      <c r="F32" s="99">
        <v>800</v>
      </c>
      <c r="G32" s="47">
        <f>G33</f>
        <v>1499</v>
      </c>
      <c r="H32" s="47">
        <f>H33</f>
        <v>1500</v>
      </c>
      <c r="I32" s="47">
        <f>I33</f>
        <v>1500</v>
      </c>
      <c r="J32" s="7"/>
    </row>
    <row r="33" spans="1:9" ht="29.25" customHeight="1">
      <c r="A33" s="125">
        <v>22</v>
      </c>
      <c r="B33" s="100" t="s">
        <v>106</v>
      </c>
      <c r="C33" s="99">
        <v>805</v>
      </c>
      <c r="D33" s="49" t="s">
        <v>8</v>
      </c>
      <c r="E33" s="50">
        <v>8110080210</v>
      </c>
      <c r="F33" s="99">
        <v>850</v>
      </c>
      <c r="G33" s="47">
        <v>1499</v>
      </c>
      <c r="H33" s="47">
        <v>1500</v>
      </c>
      <c r="I33" s="47">
        <v>1500</v>
      </c>
    </row>
    <row r="34" spans="1:9" ht="30" customHeight="1">
      <c r="A34" s="125">
        <v>23</v>
      </c>
      <c r="B34" s="100" t="s">
        <v>169</v>
      </c>
      <c r="C34" s="99">
        <v>805</v>
      </c>
      <c r="D34" s="49" t="s">
        <v>18</v>
      </c>
      <c r="E34" s="50"/>
      <c r="F34" s="114"/>
      <c r="G34" s="47">
        <f aca="true" t="shared" si="3" ref="G34:I35">G35</f>
        <v>1000</v>
      </c>
      <c r="H34" s="47">
        <f t="shared" si="3"/>
        <v>1000</v>
      </c>
      <c r="I34" s="47">
        <f t="shared" si="3"/>
        <v>1000</v>
      </c>
    </row>
    <row r="35" spans="1:9" ht="54" customHeight="1">
      <c r="A35" s="125">
        <v>24</v>
      </c>
      <c r="B35" s="100" t="s">
        <v>54</v>
      </c>
      <c r="C35" s="99">
        <v>805</v>
      </c>
      <c r="D35" s="49" t="s">
        <v>18</v>
      </c>
      <c r="E35" s="50">
        <v>8100000000</v>
      </c>
      <c r="F35" s="99"/>
      <c r="G35" s="47">
        <f t="shared" si="3"/>
        <v>1000</v>
      </c>
      <c r="H35" s="47">
        <f t="shared" si="3"/>
        <v>1000</v>
      </c>
      <c r="I35" s="47">
        <f t="shared" si="3"/>
        <v>1000</v>
      </c>
    </row>
    <row r="36" spans="1:11" ht="15.75" customHeight="1">
      <c r="A36" s="125">
        <v>25</v>
      </c>
      <c r="B36" s="100" t="s">
        <v>58</v>
      </c>
      <c r="C36" s="99">
        <v>805</v>
      </c>
      <c r="D36" s="49" t="s">
        <v>18</v>
      </c>
      <c r="E36" s="50">
        <v>8110000000</v>
      </c>
      <c r="F36" s="99"/>
      <c r="G36" s="47">
        <f>G38</f>
        <v>1000</v>
      </c>
      <c r="H36" s="47">
        <f>H38</f>
        <v>1000</v>
      </c>
      <c r="I36" s="47">
        <f>I38</f>
        <v>1000</v>
      </c>
      <c r="K36" s="11"/>
    </row>
    <row r="37" spans="1:11" ht="15.75" customHeight="1">
      <c r="A37" s="125">
        <v>26</v>
      </c>
      <c r="B37" s="100" t="s">
        <v>27</v>
      </c>
      <c r="C37" s="99">
        <v>805</v>
      </c>
      <c r="D37" s="49" t="s">
        <v>18</v>
      </c>
      <c r="E37" s="50">
        <v>8110080050</v>
      </c>
      <c r="F37" s="99"/>
      <c r="G37" s="47">
        <f aca="true" t="shared" si="4" ref="G37:I38">G38</f>
        <v>1000</v>
      </c>
      <c r="H37" s="47">
        <f t="shared" si="4"/>
        <v>1000</v>
      </c>
      <c r="I37" s="47">
        <f t="shared" si="4"/>
        <v>1000</v>
      </c>
      <c r="K37" s="12"/>
    </row>
    <row r="38" spans="1:11" ht="15.75" customHeight="1">
      <c r="A38" s="125">
        <v>27</v>
      </c>
      <c r="B38" s="100" t="s">
        <v>56</v>
      </c>
      <c r="C38" s="99">
        <v>805</v>
      </c>
      <c r="D38" s="49" t="s">
        <v>18</v>
      </c>
      <c r="E38" s="50">
        <v>8110080050</v>
      </c>
      <c r="F38" s="49" t="s">
        <v>57</v>
      </c>
      <c r="G38" s="47">
        <f t="shared" si="4"/>
        <v>1000</v>
      </c>
      <c r="H38" s="47">
        <f t="shared" si="4"/>
        <v>1000</v>
      </c>
      <c r="I38" s="47">
        <f t="shared" si="4"/>
        <v>1000</v>
      </c>
      <c r="K38" s="12"/>
    </row>
    <row r="39" spans="1:11" ht="24.75" customHeight="1">
      <c r="A39" s="125">
        <v>28</v>
      </c>
      <c r="B39" s="100" t="s">
        <v>104</v>
      </c>
      <c r="C39" s="99">
        <v>805</v>
      </c>
      <c r="D39" s="49" t="s">
        <v>18</v>
      </c>
      <c r="E39" s="50">
        <v>8110080050</v>
      </c>
      <c r="F39" s="49" t="s">
        <v>103</v>
      </c>
      <c r="G39" s="47">
        <v>1000</v>
      </c>
      <c r="H39" s="47">
        <v>1000</v>
      </c>
      <c r="I39" s="47">
        <f>H39</f>
        <v>1000</v>
      </c>
      <c r="K39" s="12"/>
    </row>
    <row r="40" spans="1:11" ht="33.75" customHeight="1">
      <c r="A40" s="125">
        <v>29</v>
      </c>
      <c r="B40" s="100" t="s">
        <v>175</v>
      </c>
      <c r="C40" s="99">
        <v>805</v>
      </c>
      <c r="D40" s="49" t="s">
        <v>174</v>
      </c>
      <c r="E40" s="50"/>
      <c r="F40" s="49"/>
      <c r="G40" s="47">
        <f>G41++G44+G55</f>
        <v>787429</v>
      </c>
      <c r="H40" s="47">
        <f>H44+H41</f>
        <v>771635</v>
      </c>
      <c r="I40" s="47">
        <f>I44+I41</f>
        <v>771635</v>
      </c>
      <c r="K40" s="12"/>
    </row>
    <row r="41" spans="1:11" ht="108.75" customHeight="1">
      <c r="A41" s="125">
        <v>30</v>
      </c>
      <c r="B41" s="100" t="s">
        <v>59</v>
      </c>
      <c r="C41" s="99">
        <v>805</v>
      </c>
      <c r="D41" s="49" t="s">
        <v>174</v>
      </c>
      <c r="E41" s="50">
        <v>8110075140</v>
      </c>
      <c r="F41" s="49" t="s">
        <v>68</v>
      </c>
      <c r="G41" s="47">
        <f aca="true" t="shared" si="5" ref="G41:I42">G42</f>
        <v>7715</v>
      </c>
      <c r="H41" s="47">
        <f t="shared" si="5"/>
        <v>7715</v>
      </c>
      <c r="I41" s="47">
        <f t="shared" si="5"/>
        <v>7715</v>
      </c>
      <c r="K41" s="12"/>
    </row>
    <row r="42" spans="1:11" ht="38.25" customHeight="1">
      <c r="A42" s="125">
        <v>31</v>
      </c>
      <c r="B42" s="100" t="s">
        <v>67</v>
      </c>
      <c r="C42" s="99">
        <v>805</v>
      </c>
      <c r="D42" s="49" t="s">
        <v>174</v>
      </c>
      <c r="E42" s="50">
        <v>8110075140</v>
      </c>
      <c r="F42" s="49" t="s">
        <v>70</v>
      </c>
      <c r="G42" s="47">
        <f t="shared" si="5"/>
        <v>7715</v>
      </c>
      <c r="H42" s="47">
        <f t="shared" si="5"/>
        <v>7715</v>
      </c>
      <c r="I42" s="47">
        <f t="shared" si="5"/>
        <v>7715</v>
      </c>
      <c r="K42" s="12"/>
    </row>
    <row r="43" spans="1:11" ht="27.75" customHeight="1">
      <c r="A43" s="125">
        <v>32</v>
      </c>
      <c r="B43" s="100" t="s">
        <v>69</v>
      </c>
      <c r="C43" s="99">
        <v>805</v>
      </c>
      <c r="D43" s="49" t="s">
        <v>174</v>
      </c>
      <c r="E43" s="50">
        <v>8110075140</v>
      </c>
      <c r="F43" s="49" t="s">
        <v>192</v>
      </c>
      <c r="G43" s="47">
        <v>7715</v>
      </c>
      <c r="H43" s="47">
        <v>7715</v>
      </c>
      <c r="I43" s="47">
        <v>7715</v>
      </c>
      <c r="K43" s="12"/>
    </row>
    <row r="44" spans="1:11" ht="72" customHeight="1">
      <c r="A44" s="125">
        <v>33</v>
      </c>
      <c r="B44" s="100" t="s">
        <v>138</v>
      </c>
      <c r="C44" s="99">
        <v>805</v>
      </c>
      <c r="D44" s="49" t="s">
        <v>174</v>
      </c>
      <c r="E44" s="50">
        <v>100000000</v>
      </c>
      <c r="F44" s="99"/>
      <c r="G44" s="47">
        <f>G45</f>
        <v>699714</v>
      </c>
      <c r="H44" s="47">
        <f>H45</f>
        <v>763920</v>
      </c>
      <c r="I44" s="47">
        <f>I45</f>
        <v>763920</v>
      </c>
      <c r="K44" s="12"/>
    </row>
    <row r="45" spans="1:11" ht="39.75" customHeight="1">
      <c r="A45" s="125">
        <v>34</v>
      </c>
      <c r="B45" s="100" t="s">
        <v>257</v>
      </c>
      <c r="C45" s="99">
        <v>805</v>
      </c>
      <c r="D45" s="49" t="s">
        <v>174</v>
      </c>
      <c r="E45" s="50">
        <v>110000000</v>
      </c>
      <c r="F45" s="99"/>
      <c r="G45" s="47">
        <f>G49+G52+G46</f>
        <v>699714</v>
      </c>
      <c r="H45" s="47">
        <f>H49+H52</f>
        <v>763920</v>
      </c>
      <c r="I45" s="47">
        <f>I49+I52</f>
        <v>763920</v>
      </c>
      <c r="K45" s="12"/>
    </row>
    <row r="46" spans="1:11" ht="78" customHeight="1">
      <c r="A46" s="125">
        <v>35</v>
      </c>
      <c r="B46" s="120" t="s">
        <v>55</v>
      </c>
      <c r="C46" s="111">
        <v>805</v>
      </c>
      <c r="D46" s="49" t="s">
        <v>174</v>
      </c>
      <c r="E46" s="50">
        <v>110027240</v>
      </c>
      <c r="F46" s="111"/>
      <c r="G46" s="47">
        <v>31284</v>
      </c>
      <c r="H46" s="47">
        <v>0</v>
      </c>
      <c r="I46" s="47">
        <v>0</v>
      </c>
      <c r="K46" s="12"/>
    </row>
    <row r="47" spans="1:11" ht="102.75" customHeight="1">
      <c r="A47" s="125">
        <v>36</v>
      </c>
      <c r="B47" s="112" t="s">
        <v>256</v>
      </c>
      <c r="C47" s="111">
        <v>805</v>
      </c>
      <c r="D47" s="49" t="s">
        <v>174</v>
      </c>
      <c r="E47" s="50">
        <v>110027240</v>
      </c>
      <c r="F47" s="111">
        <v>100</v>
      </c>
      <c r="G47" s="47">
        <v>31284</v>
      </c>
      <c r="H47" s="47">
        <v>0</v>
      </c>
      <c r="I47" s="47">
        <v>0</v>
      </c>
      <c r="K47" s="12"/>
    </row>
    <row r="48" spans="1:11" ht="33" customHeight="1">
      <c r="A48" s="125">
        <v>37</v>
      </c>
      <c r="B48" s="112" t="s">
        <v>53</v>
      </c>
      <c r="C48" s="111">
        <v>805</v>
      </c>
      <c r="D48" s="49" t="s">
        <v>174</v>
      </c>
      <c r="E48" s="50">
        <v>110027240</v>
      </c>
      <c r="F48" s="111">
        <v>120</v>
      </c>
      <c r="G48" s="47">
        <v>31284</v>
      </c>
      <c r="H48" s="47">
        <v>0</v>
      </c>
      <c r="I48" s="47">
        <v>0</v>
      </c>
      <c r="K48" s="12"/>
    </row>
    <row r="49" spans="1:11" ht="98.25" customHeight="1">
      <c r="A49" s="125">
        <v>38</v>
      </c>
      <c r="B49" s="100" t="s">
        <v>127</v>
      </c>
      <c r="C49" s="99">
        <v>805</v>
      </c>
      <c r="D49" s="49" t="s">
        <v>174</v>
      </c>
      <c r="E49" s="50">
        <v>110081010</v>
      </c>
      <c r="F49" s="99"/>
      <c r="G49" s="47">
        <f aca="true" t="shared" si="6" ref="G49:I50">G50</f>
        <v>668430</v>
      </c>
      <c r="H49" s="47">
        <f t="shared" si="6"/>
        <v>668430</v>
      </c>
      <c r="I49" s="47">
        <f t="shared" si="6"/>
        <v>668430</v>
      </c>
      <c r="K49" s="12"/>
    </row>
    <row r="50" spans="1:11" ht="43.5" customHeight="1">
      <c r="A50" s="125">
        <v>39</v>
      </c>
      <c r="B50" s="100" t="s">
        <v>256</v>
      </c>
      <c r="C50" s="99">
        <v>805</v>
      </c>
      <c r="D50" s="49" t="s">
        <v>174</v>
      </c>
      <c r="E50" s="50">
        <v>110081010</v>
      </c>
      <c r="F50" s="99">
        <v>100</v>
      </c>
      <c r="G50" s="47">
        <f t="shared" si="6"/>
        <v>668430</v>
      </c>
      <c r="H50" s="47">
        <f t="shared" si="6"/>
        <v>668430</v>
      </c>
      <c r="I50" s="47">
        <f t="shared" si="6"/>
        <v>668430</v>
      </c>
      <c r="K50" s="12"/>
    </row>
    <row r="51" spans="1:11" ht="15.75" customHeight="1">
      <c r="A51" s="125">
        <v>40</v>
      </c>
      <c r="B51" s="100" t="s">
        <v>53</v>
      </c>
      <c r="C51" s="99">
        <v>805</v>
      </c>
      <c r="D51" s="49" t="s">
        <v>174</v>
      </c>
      <c r="E51" s="50">
        <v>110081010</v>
      </c>
      <c r="F51" s="99">
        <v>120</v>
      </c>
      <c r="G51" s="47">
        <v>668430</v>
      </c>
      <c r="H51" s="47">
        <v>668430</v>
      </c>
      <c r="I51" s="47">
        <v>668430</v>
      </c>
      <c r="K51" s="12"/>
    </row>
    <row r="52" spans="1:11" ht="115.5" customHeight="1">
      <c r="A52" s="125">
        <v>41</v>
      </c>
      <c r="B52" s="100" t="s">
        <v>128</v>
      </c>
      <c r="C52" s="99">
        <v>805</v>
      </c>
      <c r="D52" s="49" t="s">
        <v>174</v>
      </c>
      <c r="E52" s="50">
        <v>110081060</v>
      </c>
      <c r="F52" s="99"/>
      <c r="G52" s="47">
        <v>0</v>
      </c>
      <c r="H52" s="47">
        <v>95490</v>
      </c>
      <c r="I52" s="47">
        <v>95490</v>
      </c>
      <c r="K52" s="12"/>
    </row>
    <row r="53" spans="1:11" ht="42.75" customHeight="1">
      <c r="A53" s="125">
        <v>42</v>
      </c>
      <c r="B53" s="100" t="s">
        <v>256</v>
      </c>
      <c r="C53" s="99">
        <v>805</v>
      </c>
      <c r="D53" s="49" t="s">
        <v>174</v>
      </c>
      <c r="E53" s="50">
        <v>110081060</v>
      </c>
      <c r="F53" s="99">
        <v>100</v>
      </c>
      <c r="G53" s="47">
        <v>0</v>
      </c>
      <c r="H53" s="47">
        <v>95490</v>
      </c>
      <c r="I53" s="47">
        <v>95490</v>
      </c>
      <c r="K53" s="12"/>
    </row>
    <row r="54" spans="1:11" ht="37.5" customHeight="1">
      <c r="A54" s="125">
        <v>43</v>
      </c>
      <c r="B54" s="100" t="s">
        <v>53</v>
      </c>
      <c r="C54" s="99">
        <v>805</v>
      </c>
      <c r="D54" s="49" t="s">
        <v>174</v>
      </c>
      <c r="E54" s="50">
        <v>110081060</v>
      </c>
      <c r="F54" s="99">
        <v>120</v>
      </c>
      <c r="G54" s="47">
        <v>0</v>
      </c>
      <c r="H54" s="47">
        <v>95490</v>
      </c>
      <c r="I54" s="47">
        <v>95490</v>
      </c>
      <c r="K54" s="12"/>
    </row>
    <row r="55" spans="1:11" ht="100.5" customHeight="1">
      <c r="A55" s="125">
        <v>44</v>
      </c>
      <c r="B55" s="123" t="s">
        <v>339</v>
      </c>
      <c r="C55" s="125">
        <v>805</v>
      </c>
      <c r="D55" s="49" t="s">
        <v>338</v>
      </c>
      <c r="E55" s="50">
        <v>8110080850</v>
      </c>
      <c r="F55" s="125">
        <v>0</v>
      </c>
      <c r="G55" s="47">
        <v>80000</v>
      </c>
      <c r="H55" s="47">
        <v>0</v>
      </c>
      <c r="I55" s="47">
        <v>0</v>
      </c>
      <c r="K55" s="12"/>
    </row>
    <row r="56" spans="1:11" ht="37.5" customHeight="1">
      <c r="A56" s="125">
        <v>45</v>
      </c>
      <c r="B56" s="123" t="s">
        <v>67</v>
      </c>
      <c r="C56" s="125">
        <v>805</v>
      </c>
      <c r="D56" s="49" t="s">
        <v>338</v>
      </c>
      <c r="E56" s="50">
        <v>8110080850</v>
      </c>
      <c r="F56" s="125">
        <v>200</v>
      </c>
      <c r="G56" s="47">
        <v>80000</v>
      </c>
      <c r="H56" s="47">
        <v>0</v>
      </c>
      <c r="I56" s="47">
        <v>0</v>
      </c>
      <c r="K56" s="12"/>
    </row>
    <row r="57" spans="1:11" ht="37.5" customHeight="1">
      <c r="A57" s="125">
        <v>46</v>
      </c>
      <c r="B57" s="123" t="s">
        <v>69</v>
      </c>
      <c r="C57" s="125">
        <v>805</v>
      </c>
      <c r="D57" s="49" t="s">
        <v>338</v>
      </c>
      <c r="E57" s="50">
        <v>8110080850</v>
      </c>
      <c r="F57" s="125">
        <v>240</v>
      </c>
      <c r="G57" s="47">
        <v>80000</v>
      </c>
      <c r="H57" s="47">
        <v>0</v>
      </c>
      <c r="I57" s="47">
        <v>0</v>
      </c>
      <c r="K57" s="12"/>
    </row>
    <row r="58" spans="1:11" ht="27.75" customHeight="1">
      <c r="A58" s="125">
        <v>47</v>
      </c>
      <c r="B58" s="79" t="s">
        <v>176</v>
      </c>
      <c r="C58" s="78">
        <v>805</v>
      </c>
      <c r="D58" s="49" t="s">
        <v>178</v>
      </c>
      <c r="E58" s="50"/>
      <c r="F58" s="49"/>
      <c r="G58" s="47">
        <f>G59</f>
        <v>151511</v>
      </c>
      <c r="H58" s="47">
        <f aca="true" t="shared" si="7" ref="G58:I61">H59</f>
        <v>157511</v>
      </c>
      <c r="I58" s="47">
        <f t="shared" si="7"/>
        <v>163970</v>
      </c>
      <c r="K58" s="12"/>
    </row>
    <row r="59" spans="1:11" ht="28.5" customHeight="1">
      <c r="A59" s="125">
        <v>48</v>
      </c>
      <c r="B59" s="79" t="s">
        <v>177</v>
      </c>
      <c r="C59" s="78">
        <v>805</v>
      </c>
      <c r="D59" s="49" t="s">
        <v>179</v>
      </c>
      <c r="E59" s="50"/>
      <c r="F59" s="49"/>
      <c r="G59" s="47">
        <f t="shared" si="7"/>
        <v>151511</v>
      </c>
      <c r="H59" s="47">
        <f t="shared" si="7"/>
        <v>157511</v>
      </c>
      <c r="I59" s="47">
        <f t="shared" si="7"/>
        <v>163970</v>
      </c>
      <c r="K59" s="12"/>
    </row>
    <row r="60" spans="1:11" ht="28.5" customHeight="1">
      <c r="A60" s="125">
        <v>49</v>
      </c>
      <c r="B60" s="79" t="s">
        <v>54</v>
      </c>
      <c r="C60" s="78">
        <v>805</v>
      </c>
      <c r="D60" s="49" t="s">
        <v>179</v>
      </c>
      <c r="E60" s="50">
        <v>8100000000</v>
      </c>
      <c r="F60" s="49"/>
      <c r="G60" s="47">
        <f t="shared" si="7"/>
        <v>151511</v>
      </c>
      <c r="H60" s="47">
        <f t="shared" si="7"/>
        <v>157511</v>
      </c>
      <c r="I60" s="47">
        <f t="shared" si="7"/>
        <v>163970</v>
      </c>
      <c r="K60" s="12"/>
    </row>
    <row r="61" spans="1:11" ht="40.5" customHeight="1">
      <c r="A61" s="125">
        <v>50</v>
      </c>
      <c r="B61" s="79" t="s">
        <v>58</v>
      </c>
      <c r="C61" s="78">
        <v>805</v>
      </c>
      <c r="D61" s="49" t="s">
        <v>179</v>
      </c>
      <c r="E61" s="50">
        <v>8110000000</v>
      </c>
      <c r="F61" s="49"/>
      <c r="G61" s="47">
        <f>G62+G65</f>
        <v>151511</v>
      </c>
      <c r="H61" s="47">
        <f t="shared" si="7"/>
        <v>157511</v>
      </c>
      <c r="I61" s="47">
        <f t="shared" si="7"/>
        <v>163970</v>
      </c>
      <c r="K61" s="12"/>
    </row>
    <row r="62" spans="1:11" ht="28.5" customHeight="1">
      <c r="A62" s="125">
        <v>51</v>
      </c>
      <c r="B62" s="79" t="s">
        <v>29</v>
      </c>
      <c r="C62" s="78">
        <v>805</v>
      </c>
      <c r="D62" s="49" t="s">
        <v>179</v>
      </c>
      <c r="E62" s="50">
        <v>8110051180</v>
      </c>
      <c r="F62" s="49"/>
      <c r="G62" s="47">
        <f>G63</f>
        <v>124225</v>
      </c>
      <c r="H62" s="47">
        <f>H63+H65</f>
        <v>157511</v>
      </c>
      <c r="I62" s="47">
        <f>I63+I65</f>
        <v>163970</v>
      </c>
      <c r="K62" s="12"/>
    </row>
    <row r="63" spans="1:11" ht="44.25" customHeight="1">
      <c r="A63" s="125">
        <v>52</v>
      </c>
      <c r="B63" s="79" t="s">
        <v>256</v>
      </c>
      <c r="C63" s="78">
        <v>805</v>
      </c>
      <c r="D63" s="49" t="s">
        <v>179</v>
      </c>
      <c r="E63" s="50">
        <v>8110051180</v>
      </c>
      <c r="F63" s="49" t="s">
        <v>105</v>
      </c>
      <c r="G63" s="47">
        <f>G64</f>
        <v>124225</v>
      </c>
      <c r="H63" s="47">
        <f>H64</f>
        <v>124225</v>
      </c>
      <c r="I63" s="47">
        <f>I64</f>
        <v>124225</v>
      </c>
      <c r="K63" s="12"/>
    </row>
    <row r="64" spans="1:11" ht="40.5" customHeight="1">
      <c r="A64" s="125">
        <v>53</v>
      </c>
      <c r="B64" s="79" t="s">
        <v>53</v>
      </c>
      <c r="C64" s="78">
        <v>805</v>
      </c>
      <c r="D64" s="49" t="s">
        <v>179</v>
      </c>
      <c r="E64" s="50">
        <v>8110051180</v>
      </c>
      <c r="F64" s="49" t="s">
        <v>66</v>
      </c>
      <c r="G64" s="47">
        <v>124225</v>
      </c>
      <c r="H64" s="47">
        <v>124225</v>
      </c>
      <c r="I64" s="47">
        <v>124225</v>
      </c>
      <c r="K64" s="12"/>
    </row>
    <row r="65" spans="1:11" ht="28.5" customHeight="1">
      <c r="A65" s="125">
        <v>54</v>
      </c>
      <c r="B65" s="79" t="s">
        <v>67</v>
      </c>
      <c r="C65" s="78">
        <v>805</v>
      </c>
      <c r="D65" s="49" t="s">
        <v>179</v>
      </c>
      <c r="E65" s="50">
        <v>8110051180</v>
      </c>
      <c r="F65" s="49" t="s">
        <v>68</v>
      </c>
      <c r="G65" s="47">
        <f>G66</f>
        <v>27286</v>
      </c>
      <c r="H65" s="47">
        <f>H66</f>
        <v>33286</v>
      </c>
      <c r="I65" s="47">
        <f>I66</f>
        <v>39745</v>
      </c>
      <c r="K65" s="12"/>
    </row>
    <row r="66" spans="1:11" ht="51.75" customHeight="1">
      <c r="A66" s="125">
        <v>55</v>
      </c>
      <c r="B66" s="79" t="s">
        <v>69</v>
      </c>
      <c r="C66" s="78">
        <v>805</v>
      </c>
      <c r="D66" s="49" t="s">
        <v>179</v>
      </c>
      <c r="E66" s="50">
        <v>8110051180</v>
      </c>
      <c r="F66" s="49" t="s">
        <v>70</v>
      </c>
      <c r="G66" s="47">
        <v>27286</v>
      </c>
      <c r="H66" s="47">
        <v>33286</v>
      </c>
      <c r="I66" s="47">
        <v>39745</v>
      </c>
      <c r="K66" s="12"/>
    </row>
    <row r="67" spans="1:11" ht="28.5" customHeight="1">
      <c r="A67" s="125">
        <v>56</v>
      </c>
      <c r="B67" s="79" t="s">
        <v>180</v>
      </c>
      <c r="C67" s="78">
        <v>805</v>
      </c>
      <c r="D67" s="49" t="s">
        <v>1</v>
      </c>
      <c r="E67" s="50"/>
      <c r="F67" s="49"/>
      <c r="G67" s="47">
        <f>G68</f>
        <v>346422</v>
      </c>
      <c r="H67" s="47">
        <f>H68</f>
        <v>319365</v>
      </c>
      <c r="I67" s="47">
        <f>I68</f>
        <v>342611</v>
      </c>
      <c r="K67" s="12"/>
    </row>
    <row r="68" spans="1:11" ht="42" customHeight="1">
      <c r="A68" s="125">
        <v>57</v>
      </c>
      <c r="B68" s="79" t="s">
        <v>0</v>
      </c>
      <c r="C68" s="78">
        <v>805</v>
      </c>
      <c r="D68" s="49" t="s">
        <v>1</v>
      </c>
      <c r="E68" s="50"/>
      <c r="F68" s="49"/>
      <c r="G68" s="47">
        <f>G69+G77</f>
        <v>346422</v>
      </c>
      <c r="H68" s="47">
        <f>H69+H77</f>
        <v>319365</v>
      </c>
      <c r="I68" s="47">
        <f>I69+I77</f>
        <v>342611</v>
      </c>
      <c r="K68" s="12"/>
    </row>
    <row r="69" spans="1:11" ht="68.25" customHeight="1">
      <c r="A69" s="125">
        <v>58</v>
      </c>
      <c r="B69" s="79" t="s">
        <v>130</v>
      </c>
      <c r="C69" s="78">
        <v>805</v>
      </c>
      <c r="D69" s="49" t="s">
        <v>212</v>
      </c>
      <c r="E69" s="50">
        <v>100000000</v>
      </c>
      <c r="F69" s="49"/>
      <c r="G69" s="47">
        <f>G70</f>
        <v>246422</v>
      </c>
      <c r="H69" s="47">
        <f>H70</f>
        <v>153437</v>
      </c>
      <c r="I69" s="47">
        <f>I70</f>
        <v>169753</v>
      </c>
      <c r="K69" s="12"/>
    </row>
    <row r="70" spans="1:11" ht="28.5" customHeight="1">
      <c r="A70" s="125">
        <v>59</v>
      </c>
      <c r="B70" s="79" t="s">
        <v>61</v>
      </c>
      <c r="C70" s="78">
        <v>805</v>
      </c>
      <c r="D70" s="49" t="s">
        <v>212</v>
      </c>
      <c r="E70" s="50">
        <v>130000000</v>
      </c>
      <c r="F70" s="49"/>
      <c r="G70" s="47">
        <f>G71+G74</f>
        <v>246422</v>
      </c>
      <c r="H70" s="47">
        <f>H71+H74</f>
        <v>153437</v>
      </c>
      <c r="I70" s="47">
        <f>I71+I74</f>
        <v>169753</v>
      </c>
      <c r="K70" s="12"/>
    </row>
    <row r="71" spans="1:11" ht="42" customHeight="1">
      <c r="A71" s="125">
        <v>60</v>
      </c>
      <c r="B71" s="79" t="s">
        <v>125</v>
      </c>
      <c r="C71" s="78">
        <v>805</v>
      </c>
      <c r="D71" s="49" t="s">
        <v>212</v>
      </c>
      <c r="E71" s="50" t="str">
        <f>E72</f>
        <v>01300S4120</v>
      </c>
      <c r="F71" s="49"/>
      <c r="G71" s="47">
        <f>G72</f>
        <v>234100</v>
      </c>
      <c r="H71" s="47">
        <v>140500</v>
      </c>
      <c r="I71" s="47">
        <v>156000</v>
      </c>
      <c r="K71" s="12"/>
    </row>
    <row r="72" spans="1:11" ht="41.25" customHeight="1">
      <c r="A72" s="125">
        <v>61</v>
      </c>
      <c r="B72" s="79" t="s">
        <v>67</v>
      </c>
      <c r="C72" s="78">
        <v>805</v>
      </c>
      <c r="D72" s="49" t="s">
        <v>212</v>
      </c>
      <c r="E72" s="50" t="str">
        <f>E73</f>
        <v>01300S4120</v>
      </c>
      <c r="F72" s="49" t="s">
        <v>68</v>
      </c>
      <c r="G72" s="47">
        <f>G73</f>
        <v>234100</v>
      </c>
      <c r="H72" s="47">
        <v>140500</v>
      </c>
      <c r="I72" s="47">
        <v>156000</v>
      </c>
      <c r="K72" s="12"/>
    </row>
    <row r="73" spans="1:11" ht="60.75" customHeight="1">
      <c r="A73" s="125">
        <v>62</v>
      </c>
      <c r="B73" s="79" t="s">
        <v>69</v>
      </c>
      <c r="C73" s="78">
        <v>805</v>
      </c>
      <c r="D73" s="49" t="s">
        <v>212</v>
      </c>
      <c r="E73" s="50" t="str">
        <f>E74</f>
        <v>01300S4120</v>
      </c>
      <c r="F73" s="49" t="s">
        <v>70</v>
      </c>
      <c r="G73" s="47">
        <v>234100</v>
      </c>
      <c r="H73" s="47">
        <v>140500</v>
      </c>
      <c r="I73" s="47">
        <v>156000</v>
      </c>
      <c r="K73" s="12"/>
    </row>
    <row r="74" spans="1:11" ht="40.5" customHeight="1">
      <c r="A74" s="125">
        <v>63</v>
      </c>
      <c r="B74" s="79" t="s">
        <v>213</v>
      </c>
      <c r="C74" s="78">
        <v>805</v>
      </c>
      <c r="D74" s="49" t="s">
        <v>212</v>
      </c>
      <c r="E74" s="50" t="s">
        <v>214</v>
      </c>
      <c r="F74" s="49"/>
      <c r="G74" s="47">
        <f>G75</f>
        <v>12322</v>
      </c>
      <c r="H74" s="47">
        <v>12937</v>
      </c>
      <c r="I74" s="47">
        <v>13753</v>
      </c>
      <c r="K74" s="12"/>
    </row>
    <row r="75" spans="1:11" ht="33" customHeight="1">
      <c r="A75" s="125">
        <v>64</v>
      </c>
      <c r="B75" s="79" t="s">
        <v>67</v>
      </c>
      <c r="C75" s="78">
        <v>805</v>
      </c>
      <c r="D75" s="49" t="s">
        <v>212</v>
      </c>
      <c r="E75" s="50" t="str">
        <f>E74</f>
        <v>01300S4120</v>
      </c>
      <c r="F75" s="49" t="s">
        <v>68</v>
      </c>
      <c r="G75" s="47">
        <f>G76</f>
        <v>12322</v>
      </c>
      <c r="H75" s="47">
        <v>12937</v>
      </c>
      <c r="I75" s="47">
        <v>13753</v>
      </c>
      <c r="K75" s="12"/>
    </row>
    <row r="76" spans="1:11" ht="46.5" customHeight="1">
      <c r="A76" s="125">
        <v>65</v>
      </c>
      <c r="B76" s="79" t="s">
        <v>69</v>
      </c>
      <c r="C76" s="78">
        <v>805</v>
      </c>
      <c r="D76" s="49" t="s">
        <v>212</v>
      </c>
      <c r="E76" s="50" t="str">
        <f>E75</f>
        <v>01300S4120</v>
      </c>
      <c r="F76" s="49" t="s">
        <v>70</v>
      </c>
      <c r="G76" s="47">
        <v>12322</v>
      </c>
      <c r="H76" s="47">
        <v>12937</v>
      </c>
      <c r="I76" s="47">
        <v>13753</v>
      </c>
      <c r="K76" s="12"/>
    </row>
    <row r="77" spans="1:11" ht="42" customHeight="1">
      <c r="A77" s="125">
        <v>66</v>
      </c>
      <c r="B77" s="79" t="s">
        <v>0</v>
      </c>
      <c r="C77" s="78">
        <v>805</v>
      </c>
      <c r="D77" s="49" t="s">
        <v>212</v>
      </c>
      <c r="E77" s="50"/>
      <c r="F77" s="49"/>
      <c r="G77" s="47">
        <f aca="true" t="shared" si="8" ref="G77:I81">G78</f>
        <v>100000</v>
      </c>
      <c r="H77" s="47">
        <f t="shared" si="8"/>
        <v>165928</v>
      </c>
      <c r="I77" s="47">
        <f t="shared" si="8"/>
        <v>172858</v>
      </c>
      <c r="K77" s="12"/>
    </row>
    <row r="78" spans="1:11" ht="72.75" customHeight="1">
      <c r="A78" s="125">
        <v>67</v>
      </c>
      <c r="B78" s="79" t="s">
        <v>130</v>
      </c>
      <c r="C78" s="78">
        <v>805</v>
      </c>
      <c r="D78" s="49" t="s">
        <v>212</v>
      </c>
      <c r="E78" s="50">
        <v>100000000</v>
      </c>
      <c r="F78" s="49"/>
      <c r="G78" s="47">
        <f>G79</f>
        <v>100000</v>
      </c>
      <c r="H78" s="47">
        <f>H79</f>
        <v>165928</v>
      </c>
      <c r="I78" s="47">
        <f>I79</f>
        <v>172858</v>
      </c>
      <c r="K78" s="12"/>
    </row>
    <row r="79" spans="1:11" ht="42.75" customHeight="1">
      <c r="A79" s="125">
        <v>68</v>
      </c>
      <c r="B79" s="79" t="s">
        <v>61</v>
      </c>
      <c r="C79" s="78">
        <v>805</v>
      </c>
      <c r="D79" s="49" t="s">
        <v>212</v>
      </c>
      <c r="E79" s="50">
        <v>130000000</v>
      </c>
      <c r="F79" s="49"/>
      <c r="G79" s="47">
        <f t="shared" si="8"/>
        <v>100000</v>
      </c>
      <c r="H79" s="47">
        <f t="shared" si="8"/>
        <v>165928</v>
      </c>
      <c r="I79" s="47">
        <f t="shared" si="8"/>
        <v>172858</v>
      </c>
      <c r="K79" s="12"/>
    </row>
    <row r="80" spans="1:11" ht="123.75" customHeight="1">
      <c r="A80" s="125">
        <v>69</v>
      </c>
      <c r="B80" s="79" t="s">
        <v>125</v>
      </c>
      <c r="C80" s="78">
        <v>805</v>
      </c>
      <c r="D80" s="49" t="s">
        <v>212</v>
      </c>
      <c r="E80" s="50">
        <v>130082020</v>
      </c>
      <c r="F80" s="49"/>
      <c r="G80" s="47">
        <f t="shared" si="8"/>
        <v>100000</v>
      </c>
      <c r="H80" s="47">
        <f t="shared" si="8"/>
        <v>165928</v>
      </c>
      <c r="I80" s="47">
        <f t="shared" si="8"/>
        <v>172858</v>
      </c>
      <c r="K80" s="12"/>
    </row>
    <row r="81" spans="1:11" ht="40.5" customHeight="1">
      <c r="A81" s="125">
        <v>70</v>
      </c>
      <c r="B81" s="79" t="s">
        <v>67</v>
      </c>
      <c r="C81" s="78">
        <v>805</v>
      </c>
      <c r="D81" s="49" t="s">
        <v>212</v>
      </c>
      <c r="E81" s="50">
        <v>130082020</v>
      </c>
      <c r="F81" s="49" t="s">
        <v>68</v>
      </c>
      <c r="G81" s="47">
        <f t="shared" si="8"/>
        <v>100000</v>
      </c>
      <c r="H81" s="47">
        <f t="shared" si="8"/>
        <v>165928</v>
      </c>
      <c r="I81" s="47">
        <f t="shared" si="8"/>
        <v>172858</v>
      </c>
      <c r="K81" s="12"/>
    </row>
    <row r="82" spans="1:11" ht="51.75" customHeight="1">
      <c r="A82" s="125">
        <v>71</v>
      </c>
      <c r="B82" s="79" t="s">
        <v>69</v>
      </c>
      <c r="C82" s="78">
        <v>805</v>
      </c>
      <c r="D82" s="49" t="s">
        <v>212</v>
      </c>
      <c r="E82" s="50">
        <v>130082020</v>
      </c>
      <c r="F82" s="49" t="s">
        <v>70</v>
      </c>
      <c r="G82" s="47">
        <v>100000</v>
      </c>
      <c r="H82" s="47">
        <v>165928</v>
      </c>
      <c r="I82" s="47">
        <v>172858</v>
      </c>
      <c r="K82" s="12"/>
    </row>
    <row r="83" spans="1:11" ht="17.25" customHeight="1">
      <c r="A83" s="125">
        <v>72</v>
      </c>
      <c r="B83" s="79" t="s">
        <v>71</v>
      </c>
      <c r="C83" s="78">
        <v>805</v>
      </c>
      <c r="D83" s="49" t="s">
        <v>73</v>
      </c>
      <c r="E83" s="50"/>
      <c r="F83" s="49"/>
      <c r="G83" s="47">
        <f aca="true" t="shared" si="9" ref="G83:I85">G84</f>
        <v>402995</v>
      </c>
      <c r="H83" s="47">
        <f t="shared" si="9"/>
        <v>372000</v>
      </c>
      <c r="I83" s="47">
        <f t="shared" si="9"/>
        <v>394000</v>
      </c>
      <c r="K83" s="12"/>
    </row>
    <row r="84" spans="1:11" ht="15.75" customHeight="1">
      <c r="A84" s="125">
        <v>73</v>
      </c>
      <c r="B84" s="79" t="s">
        <v>62</v>
      </c>
      <c r="C84" s="78">
        <v>805</v>
      </c>
      <c r="D84" s="49" t="s">
        <v>74</v>
      </c>
      <c r="E84" s="50"/>
      <c r="F84" s="49"/>
      <c r="G84" s="47">
        <f t="shared" si="9"/>
        <v>402995</v>
      </c>
      <c r="H84" s="47">
        <f t="shared" si="9"/>
        <v>372000</v>
      </c>
      <c r="I84" s="47">
        <f t="shared" si="9"/>
        <v>394000</v>
      </c>
      <c r="K84" s="12"/>
    </row>
    <row r="85" spans="1:11" ht="59.25" customHeight="1">
      <c r="A85" s="125">
        <v>74</v>
      </c>
      <c r="B85" s="79" t="s">
        <v>130</v>
      </c>
      <c r="C85" s="78">
        <v>805</v>
      </c>
      <c r="D85" s="49" t="s">
        <v>74</v>
      </c>
      <c r="E85" s="50">
        <v>100000000</v>
      </c>
      <c r="F85" s="49"/>
      <c r="G85" s="47">
        <f t="shared" si="9"/>
        <v>402995</v>
      </c>
      <c r="H85" s="47">
        <f t="shared" si="9"/>
        <v>372000</v>
      </c>
      <c r="I85" s="47">
        <f t="shared" si="9"/>
        <v>394000</v>
      </c>
      <c r="K85" s="12"/>
    </row>
    <row r="86" spans="1:11" ht="42" customHeight="1">
      <c r="A86" s="125">
        <v>75</v>
      </c>
      <c r="B86" s="79" t="s">
        <v>216</v>
      </c>
      <c r="C86" s="78">
        <v>805</v>
      </c>
      <c r="D86" s="49" t="s">
        <v>74</v>
      </c>
      <c r="E86" s="50">
        <v>120000000</v>
      </c>
      <c r="F86" s="49"/>
      <c r="G86" s="47">
        <f aca="true" t="shared" si="10" ref="G86:I88">G87</f>
        <v>402995</v>
      </c>
      <c r="H86" s="47">
        <f t="shared" si="10"/>
        <v>372000</v>
      </c>
      <c r="I86" s="47">
        <f t="shared" si="10"/>
        <v>394000</v>
      </c>
      <c r="K86" s="12"/>
    </row>
    <row r="87" spans="1:11" ht="141" customHeight="1">
      <c r="A87" s="125">
        <v>76</v>
      </c>
      <c r="B87" s="79" t="s">
        <v>93</v>
      </c>
      <c r="C87" s="78">
        <v>805</v>
      </c>
      <c r="D87" s="49" t="s">
        <v>74</v>
      </c>
      <c r="E87" s="50">
        <v>120081090</v>
      </c>
      <c r="F87" s="49"/>
      <c r="G87" s="47">
        <f t="shared" si="10"/>
        <v>402995</v>
      </c>
      <c r="H87" s="47">
        <f t="shared" si="10"/>
        <v>372000</v>
      </c>
      <c r="I87" s="47">
        <f t="shared" si="10"/>
        <v>394000</v>
      </c>
      <c r="K87" s="12"/>
    </row>
    <row r="88" spans="1:11" ht="41.25" customHeight="1">
      <c r="A88" s="125">
        <v>77</v>
      </c>
      <c r="B88" s="79" t="s">
        <v>67</v>
      </c>
      <c r="C88" s="78">
        <v>805</v>
      </c>
      <c r="D88" s="49" t="s">
        <v>74</v>
      </c>
      <c r="E88" s="50">
        <v>120081090</v>
      </c>
      <c r="F88" s="49" t="s">
        <v>68</v>
      </c>
      <c r="G88" s="47">
        <f t="shared" si="10"/>
        <v>402995</v>
      </c>
      <c r="H88" s="47">
        <f t="shared" si="10"/>
        <v>372000</v>
      </c>
      <c r="I88" s="47">
        <f t="shared" si="10"/>
        <v>394000</v>
      </c>
      <c r="K88" s="12"/>
    </row>
    <row r="89" spans="1:11" ht="47.25" customHeight="1">
      <c r="A89" s="125">
        <v>78</v>
      </c>
      <c r="B89" s="79" t="s">
        <v>69</v>
      </c>
      <c r="C89" s="78">
        <v>805</v>
      </c>
      <c r="D89" s="49" t="s">
        <v>74</v>
      </c>
      <c r="E89" s="50">
        <v>120081090</v>
      </c>
      <c r="F89" s="49" t="s">
        <v>70</v>
      </c>
      <c r="G89" s="47">
        <v>402995</v>
      </c>
      <c r="H89" s="47">
        <v>372000</v>
      </c>
      <c r="I89" s="47">
        <v>394000</v>
      </c>
      <c r="K89" s="12"/>
    </row>
    <row r="90" spans="1:9" ht="26.25" customHeight="1">
      <c r="A90" s="125">
        <v>79</v>
      </c>
      <c r="B90" s="69" t="s">
        <v>2</v>
      </c>
      <c r="C90" s="68">
        <v>805</v>
      </c>
      <c r="D90" s="49" t="s">
        <v>9</v>
      </c>
      <c r="E90" s="50"/>
      <c r="F90" s="68"/>
      <c r="G90" s="47">
        <f aca="true" t="shared" si="11" ref="G90:I91">G91</f>
        <v>40518298.14</v>
      </c>
      <c r="H90" s="47">
        <f t="shared" si="11"/>
        <v>986621</v>
      </c>
      <c r="I90" s="47">
        <f t="shared" si="11"/>
        <v>677120</v>
      </c>
    </row>
    <row r="91" spans="1:11" ht="24.75" customHeight="1">
      <c r="A91" s="125">
        <v>80</v>
      </c>
      <c r="B91" s="69" t="s">
        <v>3</v>
      </c>
      <c r="C91" s="68">
        <v>805</v>
      </c>
      <c r="D91" s="49" t="s">
        <v>10</v>
      </c>
      <c r="E91" s="50"/>
      <c r="F91" s="68"/>
      <c r="G91" s="47">
        <f t="shared" si="11"/>
        <v>40518298.14</v>
      </c>
      <c r="H91" s="47">
        <f t="shared" si="11"/>
        <v>986621</v>
      </c>
      <c r="I91" s="47">
        <f t="shared" si="11"/>
        <v>677120</v>
      </c>
      <c r="K91" s="11"/>
    </row>
    <row r="92" spans="1:11" ht="55.5" customHeight="1">
      <c r="A92" s="125">
        <v>81</v>
      </c>
      <c r="B92" s="69" t="s">
        <v>130</v>
      </c>
      <c r="C92" s="68">
        <v>805</v>
      </c>
      <c r="D92" s="49" t="s">
        <v>10</v>
      </c>
      <c r="E92" s="50">
        <v>100000000</v>
      </c>
      <c r="F92" s="68"/>
      <c r="G92" s="47">
        <f>G93</f>
        <v>40518298.14</v>
      </c>
      <c r="H92" s="47">
        <f>H93</f>
        <v>986621</v>
      </c>
      <c r="I92" s="47">
        <f>I93</f>
        <v>677120</v>
      </c>
      <c r="K92" s="12"/>
    </row>
    <row r="93" spans="1:11" ht="28.5" customHeight="1">
      <c r="A93" s="125">
        <v>82</v>
      </c>
      <c r="B93" s="69" t="s">
        <v>131</v>
      </c>
      <c r="C93" s="68">
        <v>805</v>
      </c>
      <c r="D93" s="49" t="s">
        <v>10</v>
      </c>
      <c r="E93" s="50">
        <v>110000000</v>
      </c>
      <c r="F93" s="68"/>
      <c r="G93" s="47">
        <f>G94+G97+G100+G103+G106+G109+G119+G122+G117</f>
        <v>40518298.14</v>
      </c>
      <c r="H93" s="47">
        <f>H94+H97+H100+H103+H116+H109</f>
        <v>986621</v>
      </c>
      <c r="I93" s="47">
        <f>I94</f>
        <v>677120</v>
      </c>
      <c r="K93" s="12"/>
    </row>
    <row r="94" spans="1:11" ht="108" customHeight="1">
      <c r="A94" s="125">
        <v>83</v>
      </c>
      <c r="B94" s="79" t="s">
        <v>129</v>
      </c>
      <c r="C94" s="78">
        <v>805</v>
      </c>
      <c r="D94" s="49" t="s">
        <v>10</v>
      </c>
      <c r="E94" s="50">
        <v>110081010</v>
      </c>
      <c r="F94" s="78"/>
      <c r="G94" s="47">
        <f>G95</f>
        <v>649130</v>
      </c>
      <c r="H94" s="47">
        <f>H95</f>
        <v>779500</v>
      </c>
      <c r="I94" s="47">
        <f>I95</f>
        <v>677120</v>
      </c>
      <c r="K94" s="12"/>
    </row>
    <row r="95" spans="1:11" ht="30.75" customHeight="1">
      <c r="A95" s="125">
        <v>84</v>
      </c>
      <c r="B95" s="79" t="s">
        <v>67</v>
      </c>
      <c r="C95" s="78">
        <v>805</v>
      </c>
      <c r="D95" s="49" t="s">
        <v>10</v>
      </c>
      <c r="E95" s="50">
        <v>110081010</v>
      </c>
      <c r="F95" s="78">
        <v>200</v>
      </c>
      <c r="G95" s="47">
        <f>G96</f>
        <v>649130</v>
      </c>
      <c r="H95" s="47">
        <f>H96</f>
        <v>779500</v>
      </c>
      <c r="I95" s="47">
        <f>I96</f>
        <v>677120</v>
      </c>
      <c r="K95" s="12"/>
    </row>
    <row r="96" spans="1:11" ht="46.5" customHeight="1">
      <c r="A96" s="125">
        <v>85</v>
      </c>
      <c r="B96" s="79" t="s">
        <v>69</v>
      </c>
      <c r="C96" s="78">
        <v>805</v>
      </c>
      <c r="D96" s="49" t="s">
        <v>10</v>
      </c>
      <c r="E96" s="50">
        <v>110081010</v>
      </c>
      <c r="F96" s="78">
        <v>240</v>
      </c>
      <c r="G96" s="47">
        <v>649130</v>
      </c>
      <c r="H96" s="47">
        <v>779500</v>
      </c>
      <c r="I96" s="47">
        <v>677120</v>
      </c>
      <c r="K96" s="12"/>
    </row>
    <row r="97" spans="1:11" ht="111.75" customHeight="1">
      <c r="A97" s="125">
        <v>86</v>
      </c>
      <c r="B97" s="79" t="s">
        <v>132</v>
      </c>
      <c r="C97" s="78">
        <v>805</v>
      </c>
      <c r="D97" s="49" t="s">
        <v>10</v>
      </c>
      <c r="E97" s="50">
        <v>110081040</v>
      </c>
      <c r="F97" s="78"/>
      <c r="G97" s="47">
        <f>G98</f>
        <v>196000</v>
      </c>
      <c r="H97" s="47">
        <v>100500</v>
      </c>
      <c r="I97" s="47">
        <v>104500</v>
      </c>
      <c r="K97" s="12"/>
    </row>
    <row r="98" spans="1:11" ht="37.5" customHeight="1">
      <c r="A98" s="125">
        <v>87</v>
      </c>
      <c r="B98" s="79" t="s">
        <v>67</v>
      </c>
      <c r="C98" s="78">
        <v>805</v>
      </c>
      <c r="D98" s="49" t="s">
        <v>10</v>
      </c>
      <c r="E98" s="50">
        <v>110081040</v>
      </c>
      <c r="F98" s="78">
        <v>200</v>
      </c>
      <c r="G98" s="47">
        <f>G99</f>
        <v>196000</v>
      </c>
      <c r="H98" s="47">
        <v>100500</v>
      </c>
      <c r="I98" s="47">
        <v>104500</v>
      </c>
      <c r="K98" s="12"/>
    </row>
    <row r="99" spans="1:11" ht="27.75" customHeight="1">
      <c r="A99" s="125">
        <v>88</v>
      </c>
      <c r="B99" s="79" t="s">
        <v>69</v>
      </c>
      <c r="C99" s="78">
        <v>805</v>
      </c>
      <c r="D99" s="49" t="s">
        <v>10</v>
      </c>
      <c r="E99" s="50">
        <v>110081040</v>
      </c>
      <c r="F99" s="78">
        <v>240</v>
      </c>
      <c r="G99" s="47">
        <v>196000</v>
      </c>
      <c r="H99" s="47">
        <v>100500</v>
      </c>
      <c r="I99" s="47">
        <v>104500</v>
      </c>
      <c r="K99" s="12"/>
    </row>
    <row r="100" spans="1:11" ht="130.5" customHeight="1">
      <c r="A100" s="125">
        <v>89</v>
      </c>
      <c r="B100" s="79" t="s">
        <v>133</v>
      </c>
      <c r="C100" s="78">
        <v>805</v>
      </c>
      <c r="D100" s="49" t="s">
        <v>10</v>
      </c>
      <c r="E100" s="50">
        <v>110081050</v>
      </c>
      <c r="F100" s="78"/>
      <c r="G100" s="47">
        <f>G101</f>
        <v>536727.14</v>
      </c>
      <c r="H100" s="47">
        <f aca="true" t="shared" si="12" ref="G100:I106">H101</f>
        <v>106621</v>
      </c>
      <c r="I100" s="47">
        <f t="shared" si="12"/>
        <v>153068</v>
      </c>
      <c r="K100" s="12"/>
    </row>
    <row r="101" spans="1:11" ht="33.75" customHeight="1">
      <c r="A101" s="125">
        <v>90</v>
      </c>
      <c r="B101" s="79" t="s">
        <v>67</v>
      </c>
      <c r="C101" s="78">
        <v>805</v>
      </c>
      <c r="D101" s="49" t="s">
        <v>10</v>
      </c>
      <c r="E101" s="50">
        <v>110081050</v>
      </c>
      <c r="F101" s="78">
        <v>200</v>
      </c>
      <c r="G101" s="47">
        <f t="shared" si="12"/>
        <v>536727.14</v>
      </c>
      <c r="H101" s="47">
        <f t="shared" si="12"/>
        <v>106621</v>
      </c>
      <c r="I101" s="47">
        <f t="shared" si="12"/>
        <v>153068</v>
      </c>
      <c r="K101" s="12"/>
    </row>
    <row r="102" spans="1:11" ht="27.75" customHeight="1">
      <c r="A102" s="125">
        <v>91</v>
      </c>
      <c r="B102" s="79" t="s">
        <v>69</v>
      </c>
      <c r="C102" s="78">
        <v>805</v>
      </c>
      <c r="D102" s="49" t="s">
        <v>10</v>
      </c>
      <c r="E102" s="50">
        <v>110081050</v>
      </c>
      <c r="F102" s="78">
        <v>240</v>
      </c>
      <c r="G102" s="47">
        <v>536727.14</v>
      </c>
      <c r="H102" s="47">
        <v>106621</v>
      </c>
      <c r="I102" s="47">
        <v>153068</v>
      </c>
      <c r="K102" s="12"/>
    </row>
    <row r="103" spans="1:11" ht="193.5" customHeight="1">
      <c r="A103" s="125">
        <v>92</v>
      </c>
      <c r="B103" s="63" t="s">
        <v>284</v>
      </c>
      <c r="C103" s="78">
        <v>805</v>
      </c>
      <c r="D103" s="49" t="s">
        <v>10</v>
      </c>
      <c r="E103" s="50" t="s">
        <v>314</v>
      </c>
      <c r="F103" s="78"/>
      <c r="G103" s="47">
        <f>G104</f>
        <v>1479300</v>
      </c>
      <c r="H103" s="47">
        <f t="shared" si="12"/>
        <v>0</v>
      </c>
      <c r="I103" s="47">
        <f t="shared" si="12"/>
        <v>0</v>
      </c>
      <c r="K103" s="12"/>
    </row>
    <row r="104" spans="1:11" ht="33.75" customHeight="1">
      <c r="A104" s="125">
        <v>93</v>
      </c>
      <c r="B104" s="79" t="s">
        <v>67</v>
      </c>
      <c r="C104" s="78">
        <v>805</v>
      </c>
      <c r="D104" s="49" t="s">
        <v>10</v>
      </c>
      <c r="E104" s="50" t="s">
        <v>314</v>
      </c>
      <c r="F104" s="78">
        <v>200</v>
      </c>
      <c r="G104" s="47">
        <f t="shared" si="12"/>
        <v>1479300</v>
      </c>
      <c r="H104" s="47">
        <f t="shared" si="12"/>
        <v>0</v>
      </c>
      <c r="I104" s="47">
        <f t="shared" si="12"/>
        <v>0</v>
      </c>
      <c r="K104" s="12"/>
    </row>
    <row r="105" spans="1:11" ht="27.75" customHeight="1">
      <c r="A105" s="125">
        <v>94</v>
      </c>
      <c r="B105" s="79" t="s">
        <v>69</v>
      </c>
      <c r="C105" s="78">
        <v>805</v>
      </c>
      <c r="D105" s="49" t="s">
        <v>10</v>
      </c>
      <c r="E105" s="50" t="s">
        <v>314</v>
      </c>
      <c r="F105" s="78">
        <v>240</v>
      </c>
      <c r="G105" s="47">
        <v>1479300</v>
      </c>
      <c r="H105" s="47">
        <v>0</v>
      </c>
      <c r="I105" s="47">
        <v>0</v>
      </c>
      <c r="K105" s="12"/>
    </row>
    <row r="106" spans="1:11" ht="162.75" customHeight="1">
      <c r="A106" s="125">
        <v>95</v>
      </c>
      <c r="B106" s="63" t="s">
        <v>282</v>
      </c>
      <c r="C106" s="78">
        <v>805</v>
      </c>
      <c r="D106" s="49" t="s">
        <v>10</v>
      </c>
      <c r="E106" s="50" t="s">
        <v>314</v>
      </c>
      <c r="F106" s="78"/>
      <c r="G106" s="47">
        <f>G107</f>
        <v>620700</v>
      </c>
      <c r="H106" s="47">
        <f t="shared" si="12"/>
        <v>0</v>
      </c>
      <c r="I106" s="47">
        <f t="shared" si="12"/>
        <v>0</v>
      </c>
      <c r="K106" s="12"/>
    </row>
    <row r="107" spans="1:10" ht="14.25" customHeight="1">
      <c r="A107" s="125">
        <v>96</v>
      </c>
      <c r="B107" s="79" t="s">
        <v>67</v>
      </c>
      <c r="C107" s="78">
        <v>805</v>
      </c>
      <c r="D107" s="49" t="s">
        <v>10</v>
      </c>
      <c r="E107" s="50" t="s">
        <v>314</v>
      </c>
      <c r="F107" s="78">
        <v>200</v>
      </c>
      <c r="G107" s="47">
        <f>G108</f>
        <v>620700</v>
      </c>
      <c r="H107" s="47">
        <f>H108</f>
        <v>0</v>
      </c>
      <c r="I107" s="47">
        <f>I108</f>
        <v>0</v>
      </c>
      <c r="J107" s="7"/>
    </row>
    <row r="108" spans="1:9" ht="47.25" customHeight="1">
      <c r="A108" s="125">
        <v>97</v>
      </c>
      <c r="B108" s="79" t="s">
        <v>69</v>
      </c>
      <c r="C108" s="78">
        <v>805</v>
      </c>
      <c r="D108" s="49" t="s">
        <v>10</v>
      </c>
      <c r="E108" s="50" t="s">
        <v>314</v>
      </c>
      <c r="F108" s="78">
        <v>240</v>
      </c>
      <c r="G108" s="47">
        <v>620700</v>
      </c>
      <c r="H108" s="47">
        <v>0</v>
      </c>
      <c r="I108" s="47">
        <v>0</v>
      </c>
    </row>
    <row r="109" spans="1:9" ht="275.25" customHeight="1">
      <c r="A109" s="125">
        <v>98</v>
      </c>
      <c r="B109" s="63" t="s">
        <v>285</v>
      </c>
      <c r="C109" s="78">
        <v>805</v>
      </c>
      <c r="D109" s="49" t="s">
        <v>10</v>
      </c>
      <c r="E109" s="50" t="s">
        <v>305</v>
      </c>
      <c r="F109" s="78"/>
      <c r="G109" s="47">
        <v>36126000</v>
      </c>
      <c r="H109" s="47">
        <f>H110</f>
        <v>0</v>
      </c>
      <c r="I109" s="47">
        <f>I110</f>
        <v>0</v>
      </c>
    </row>
    <row r="110" spans="1:9" ht="33" customHeight="1" hidden="1">
      <c r="A110" s="125">
        <v>99</v>
      </c>
      <c r="B110" s="79" t="s">
        <v>67</v>
      </c>
      <c r="C110" s="78">
        <v>805</v>
      </c>
      <c r="D110" s="49" t="s">
        <v>10</v>
      </c>
      <c r="E110" s="50" t="s">
        <v>305</v>
      </c>
      <c r="F110" s="49" t="s">
        <v>68</v>
      </c>
      <c r="G110" s="47">
        <v>36126000</v>
      </c>
      <c r="H110" s="47">
        <v>0</v>
      </c>
      <c r="I110" s="47">
        <v>0</v>
      </c>
    </row>
    <row r="111" spans="1:9" ht="76.5" customHeight="1" hidden="1">
      <c r="A111" s="125">
        <v>100</v>
      </c>
      <c r="B111" s="63" t="s">
        <v>285</v>
      </c>
      <c r="C111" s="78">
        <v>805</v>
      </c>
      <c r="D111" s="49" t="s">
        <v>10</v>
      </c>
      <c r="E111" s="50" t="s">
        <v>305</v>
      </c>
      <c r="F111" s="78"/>
      <c r="G111" s="47">
        <v>36126000</v>
      </c>
      <c r="H111" s="47">
        <f>H112</f>
        <v>0</v>
      </c>
      <c r="I111" s="47">
        <f>I112</f>
        <v>0</v>
      </c>
    </row>
    <row r="112" spans="1:9" ht="39.75" customHeight="1" hidden="1">
      <c r="A112" s="125">
        <v>101</v>
      </c>
      <c r="B112" s="79" t="s">
        <v>67</v>
      </c>
      <c r="C112" s="78">
        <v>805</v>
      </c>
      <c r="D112" s="49" t="s">
        <v>10</v>
      </c>
      <c r="E112" s="50" t="s">
        <v>305</v>
      </c>
      <c r="F112" s="49" t="s">
        <v>68</v>
      </c>
      <c r="G112" s="47">
        <v>36126000</v>
      </c>
      <c r="H112" s="47">
        <v>0</v>
      </c>
      <c r="I112" s="47">
        <v>0</v>
      </c>
    </row>
    <row r="113" spans="1:9" ht="21" customHeight="1" hidden="1">
      <c r="A113" s="125">
        <v>102</v>
      </c>
      <c r="B113" s="63" t="s">
        <v>285</v>
      </c>
      <c r="C113" s="78">
        <v>805</v>
      </c>
      <c r="D113" s="49" t="s">
        <v>10</v>
      </c>
      <c r="E113" s="50" t="s">
        <v>305</v>
      </c>
      <c r="F113" s="78"/>
      <c r="G113" s="47">
        <v>36126000</v>
      </c>
      <c r="H113" s="47">
        <f>H114</f>
        <v>0</v>
      </c>
      <c r="I113" s="47">
        <f>I114</f>
        <v>0</v>
      </c>
    </row>
    <row r="114" spans="1:9" ht="41.25" customHeight="1">
      <c r="A114" s="125">
        <v>103</v>
      </c>
      <c r="B114" s="79" t="s">
        <v>67</v>
      </c>
      <c r="C114" s="78">
        <v>805</v>
      </c>
      <c r="D114" s="49" t="s">
        <v>10</v>
      </c>
      <c r="E114" s="50" t="s">
        <v>305</v>
      </c>
      <c r="F114" s="49" t="s">
        <v>68</v>
      </c>
      <c r="G114" s="47">
        <v>36126000</v>
      </c>
      <c r="H114" s="47">
        <v>0</v>
      </c>
      <c r="I114" s="47">
        <v>0</v>
      </c>
    </row>
    <row r="115" spans="1:9" ht="42.75" customHeight="1">
      <c r="A115" s="125">
        <v>104</v>
      </c>
      <c r="B115" s="79" t="s">
        <v>69</v>
      </c>
      <c r="C115" s="78">
        <v>805</v>
      </c>
      <c r="D115" s="49" t="s">
        <v>10</v>
      </c>
      <c r="E115" s="50" t="s">
        <v>305</v>
      </c>
      <c r="F115" s="49" t="s">
        <v>70</v>
      </c>
      <c r="G115" s="47">
        <v>36126000</v>
      </c>
      <c r="H115" s="47">
        <v>0</v>
      </c>
      <c r="I115" s="47">
        <v>0</v>
      </c>
    </row>
    <row r="116" spans="1:9" ht="14.25" customHeight="1">
      <c r="A116" s="125">
        <v>105</v>
      </c>
      <c r="B116" s="63" t="s">
        <v>285</v>
      </c>
      <c r="C116" s="78">
        <v>805</v>
      </c>
      <c r="D116" s="49" t="s">
        <v>10</v>
      </c>
      <c r="E116" s="50" t="s">
        <v>305</v>
      </c>
      <c r="F116" s="78"/>
      <c r="G116" s="47">
        <f>G117</f>
        <v>385390</v>
      </c>
      <c r="H116" s="47">
        <f>H117</f>
        <v>0</v>
      </c>
      <c r="I116" s="47">
        <f>I117</f>
        <v>0</v>
      </c>
    </row>
    <row r="117" spans="1:9" ht="54" customHeight="1">
      <c r="A117" s="125">
        <v>106</v>
      </c>
      <c r="B117" s="79" t="s">
        <v>67</v>
      </c>
      <c r="C117" s="78">
        <v>805</v>
      </c>
      <c r="D117" s="49" t="s">
        <v>10</v>
      </c>
      <c r="E117" s="50" t="s">
        <v>305</v>
      </c>
      <c r="F117" s="49" t="s">
        <v>68</v>
      </c>
      <c r="G117" s="47">
        <v>385390</v>
      </c>
      <c r="H117" s="47">
        <v>0</v>
      </c>
      <c r="I117" s="47">
        <v>0</v>
      </c>
    </row>
    <row r="118" spans="1:9" ht="27.75" customHeight="1">
      <c r="A118" s="125">
        <v>107</v>
      </c>
      <c r="B118" s="79" t="s">
        <v>69</v>
      </c>
      <c r="C118" s="78">
        <v>805</v>
      </c>
      <c r="D118" s="49" t="s">
        <v>10</v>
      </c>
      <c r="E118" s="50" t="s">
        <v>305</v>
      </c>
      <c r="F118" s="49" t="s">
        <v>70</v>
      </c>
      <c r="G118" s="47">
        <v>385390</v>
      </c>
      <c r="H118" s="47">
        <v>0</v>
      </c>
      <c r="I118" s="47">
        <v>0</v>
      </c>
    </row>
    <row r="119" spans="1:9" ht="115.5" customHeight="1">
      <c r="A119" s="125">
        <v>108</v>
      </c>
      <c r="B119" s="63" t="s">
        <v>342</v>
      </c>
      <c r="C119" s="125">
        <v>805</v>
      </c>
      <c r="D119" s="49" t="s">
        <v>10</v>
      </c>
      <c r="E119" s="50" t="str">
        <f>E120</f>
        <v>01100S7450</v>
      </c>
      <c r="F119" s="125"/>
      <c r="G119" s="47">
        <f>G120</f>
        <v>35051</v>
      </c>
      <c r="H119" s="47">
        <f>H120</f>
        <v>0</v>
      </c>
      <c r="I119" s="47">
        <f>I120</f>
        <v>0</v>
      </c>
    </row>
    <row r="120" spans="1:9" ht="54" customHeight="1">
      <c r="A120" s="125">
        <v>109</v>
      </c>
      <c r="B120" s="123" t="s">
        <v>67</v>
      </c>
      <c r="C120" s="125">
        <v>805</v>
      </c>
      <c r="D120" s="49" t="s">
        <v>10</v>
      </c>
      <c r="E120" s="50" t="str">
        <f>E121</f>
        <v>01100S7450</v>
      </c>
      <c r="F120" s="49" t="s">
        <v>68</v>
      </c>
      <c r="G120" s="47">
        <f>G121</f>
        <v>35051</v>
      </c>
      <c r="H120" s="47">
        <v>0</v>
      </c>
      <c r="I120" s="47">
        <v>0</v>
      </c>
    </row>
    <row r="121" spans="1:9" ht="27.75" customHeight="1">
      <c r="A121" s="125">
        <v>110</v>
      </c>
      <c r="B121" s="123" t="s">
        <v>69</v>
      </c>
      <c r="C121" s="125">
        <v>805</v>
      </c>
      <c r="D121" s="49" t="s">
        <v>10</v>
      </c>
      <c r="E121" s="50" t="s">
        <v>341</v>
      </c>
      <c r="F121" s="49" t="s">
        <v>70</v>
      </c>
      <c r="G121" s="47">
        <v>35051</v>
      </c>
      <c r="H121" s="47">
        <v>0</v>
      </c>
      <c r="I121" s="47">
        <v>0</v>
      </c>
    </row>
    <row r="122" spans="1:9" ht="146.25" customHeight="1">
      <c r="A122" s="125">
        <v>111</v>
      </c>
      <c r="B122" s="63" t="s">
        <v>343</v>
      </c>
      <c r="C122" s="125">
        <v>805</v>
      </c>
      <c r="D122" s="49" t="s">
        <v>10</v>
      </c>
      <c r="E122" s="50" t="str">
        <f>E123</f>
        <v>01100S7490</v>
      </c>
      <c r="F122" s="125"/>
      <c r="G122" s="47">
        <f>G123</f>
        <v>490000</v>
      </c>
      <c r="H122" s="47">
        <f>H123</f>
        <v>0</v>
      </c>
      <c r="I122" s="47">
        <f>I123</f>
        <v>0</v>
      </c>
    </row>
    <row r="123" spans="1:9" ht="54" customHeight="1">
      <c r="A123" s="125">
        <v>112</v>
      </c>
      <c r="B123" s="123" t="s">
        <v>67</v>
      </c>
      <c r="C123" s="125">
        <v>805</v>
      </c>
      <c r="D123" s="49" t="s">
        <v>10</v>
      </c>
      <c r="E123" s="50" t="str">
        <f>E124</f>
        <v>01100S7490</v>
      </c>
      <c r="F123" s="49" t="s">
        <v>68</v>
      </c>
      <c r="G123" s="47">
        <f>G124</f>
        <v>490000</v>
      </c>
      <c r="H123" s="47">
        <v>0</v>
      </c>
      <c r="I123" s="47">
        <v>0</v>
      </c>
    </row>
    <row r="124" spans="1:9" ht="27.75" customHeight="1">
      <c r="A124" s="125">
        <v>113</v>
      </c>
      <c r="B124" s="123" t="s">
        <v>69</v>
      </c>
      <c r="C124" s="125">
        <v>805</v>
      </c>
      <c r="D124" s="49" t="s">
        <v>10</v>
      </c>
      <c r="E124" s="50" t="s">
        <v>340</v>
      </c>
      <c r="F124" s="49" t="s">
        <v>70</v>
      </c>
      <c r="G124" s="47">
        <v>490000</v>
      </c>
      <c r="H124" s="47">
        <v>0</v>
      </c>
      <c r="I124" s="47">
        <v>0</v>
      </c>
    </row>
    <row r="125" spans="1:9" ht="26.25" customHeight="1">
      <c r="A125" s="125">
        <v>114</v>
      </c>
      <c r="B125" s="100" t="s">
        <v>23</v>
      </c>
      <c r="C125" s="99">
        <v>805</v>
      </c>
      <c r="D125" s="49" t="s">
        <v>11</v>
      </c>
      <c r="E125" s="50"/>
      <c r="F125" s="49"/>
      <c r="G125" s="47">
        <f aca="true" t="shared" si="13" ref="G125:I127">G126</f>
        <v>2246600</v>
      </c>
      <c r="H125" s="47">
        <f t="shared" si="13"/>
        <v>2246600</v>
      </c>
      <c r="I125" s="47">
        <f t="shared" si="13"/>
        <v>2246600</v>
      </c>
    </row>
    <row r="126" spans="1:9" ht="28.5" customHeight="1">
      <c r="A126" s="125">
        <v>115</v>
      </c>
      <c r="B126" s="100" t="s">
        <v>4</v>
      </c>
      <c r="C126" s="99">
        <v>805</v>
      </c>
      <c r="D126" s="49" t="s">
        <v>12</v>
      </c>
      <c r="E126" s="50"/>
      <c r="F126" s="49"/>
      <c r="G126" s="47">
        <f t="shared" si="13"/>
        <v>2246600</v>
      </c>
      <c r="H126" s="47">
        <f t="shared" si="13"/>
        <v>2246600</v>
      </c>
      <c r="I126" s="47">
        <f t="shared" si="13"/>
        <v>2246600</v>
      </c>
    </row>
    <row r="127" spans="1:9" ht="75.75" customHeight="1">
      <c r="A127" s="125">
        <v>116</v>
      </c>
      <c r="B127" s="79" t="s">
        <v>130</v>
      </c>
      <c r="C127" s="78">
        <v>805</v>
      </c>
      <c r="D127" s="49" t="s">
        <v>12</v>
      </c>
      <c r="E127" s="50">
        <v>140000000</v>
      </c>
      <c r="F127" s="49"/>
      <c r="G127" s="47">
        <f t="shared" si="13"/>
        <v>2246600</v>
      </c>
      <c r="H127" s="47">
        <f t="shared" si="13"/>
        <v>2246600</v>
      </c>
      <c r="I127" s="47">
        <f t="shared" si="13"/>
        <v>2246600</v>
      </c>
    </row>
    <row r="128" spans="1:9" ht="33.75" customHeight="1">
      <c r="A128" s="125">
        <v>117</v>
      </c>
      <c r="B128" s="79" t="s">
        <v>139</v>
      </c>
      <c r="C128" s="78">
        <v>805</v>
      </c>
      <c r="D128" s="49" t="s">
        <v>12</v>
      </c>
      <c r="E128" s="50">
        <v>140000000</v>
      </c>
      <c r="F128" s="49"/>
      <c r="G128" s="47">
        <f aca="true" t="shared" si="14" ref="G128:I130">G129</f>
        <v>2246600</v>
      </c>
      <c r="H128" s="47">
        <f t="shared" si="14"/>
        <v>2246600</v>
      </c>
      <c r="I128" s="47">
        <f t="shared" si="14"/>
        <v>2246600</v>
      </c>
    </row>
    <row r="129" spans="1:9" ht="110.25" customHeight="1">
      <c r="A129" s="125">
        <v>118</v>
      </c>
      <c r="B129" s="79" t="s">
        <v>249</v>
      </c>
      <c r="C129" s="78">
        <v>805</v>
      </c>
      <c r="D129" s="49" t="s">
        <v>12</v>
      </c>
      <c r="E129" s="50">
        <v>140082060</v>
      </c>
      <c r="F129" s="49"/>
      <c r="G129" s="47">
        <f>G130</f>
        <v>2246600</v>
      </c>
      <c r="H129" s="47">
        <f t="shared" si="14"/>
        <v>2246600</v>
      </c>
      <c r="I129" s="47">
        <f t="shared" si="14"/>
        <v>2246600</v>
      </c>
    </row>
    <row r="130" spans="1:9" ht="71.25" customHeight="1">
      <c r="A130" s="125">
        <v>119</v>
      </c>
      <c r="B130" s="79" t="s">
        <v>79</v>
      </c>
      <c r="C130" s="78">
        <v>805</v>
      </c>
      <c r="D130" s="49" t="s">
        <v>12</v>
      </c>
      <c r="E130" s="50">
        <f>E129</f>
        <v>140082060</v>
      </c>
      <c r="F130" s="49" t="s">
        <v>78</v>
      </c>
      <c r="G130" s="47">
        <f t="shared" si="14"/>
        <v>2246600</v>
      </c>
      <c r="H130" s="47">
        <f>H131</f>
        <v>2246600</v>
      </c>
      <c r="I130" s="47">
        <f>I131</f>
        <v>2246600</v>
      </c>
    </row>
    <row r="131" spans="1:9" ht="26.25" customHeight="1">
      <c r="A131" s="125">
        <v>120</v>
      </c>
      <c r="B131" s="79" t="s">
        <v>80</v>
      </c>
      <c r="C131" s="78">
        <v>805</v>
      </c>
      <c r="D131" s="49" t="s">
        <v>12</v>
      </c>
      <c r="E131" s="50">
        <f>E130</f>
        <v>140082060</v>
      </c>
      <c r="F131" s="49" t="s">
        <v>77</v>
      </c>
      <c r="G131" s="47">
        <v>2246600</v>
      </c>
      <c r="H131" s="47">
        <v>2246600</v>
      </c>
      <c r="I131" s="47">
        <v>2246600</v>
      </c>
    </row>
    <row r="132" spans="1:9" ht="14.25" customHeight="1">
      <c r="A132" s="125">
        <v>121</v>
      </c>
      <c r="B132" s="79" t="s">
        <v>134</v>
      </c>
      <c r="C132" s="78">
        <v>805</v>
      </c>
      <c r="D132" s="49" t="s">
        <v>135</v>
      </c>
      <c r="E132" s="50"/>
      <c r="F132" s="49"/>
      <c r="G132" s="47">
        <f>G133</f>
        <v>44897.99</v>
      </c>
      <c r="H132" s="47">
        <f>H133</f>
        <v>0</v>
      </c>
      <c r="I132" s="47">
        <f aca="true" t="shared" si="15" ref="H132:I134">I133</f>
        <v>0</v>
      </c>
    </row>
    <row r="133" spans="1:9" ht="12.75" customHeight="1">
      <c r="A133" s="125">
        <v>122</v>
      </c>
      <c r="B133" s="79" t="s">
        <v>136</v>
      </c>
      <c r="C133" s="78">
        <v>805</v>
      </c>
      <c r="D133" s="49" t="s">
        <v>137</v>
      </c>
      <c r="E133" s="50"/>
      <c r="F133" s="49"/>
      <c r="G133" s="47">
        <f>G134</f>
        <v>44897.99</v>
      </c>
      <c r="H133" s="47">
        <f t="shared" si="15"/>
        <v>0</v>
      </c>
      <c r="I133" s="47">
        <f t="shared" si="15"/>
        <v>0</v>
      </c>
    </row>
    <row r="134" spans="1:9" ht="64.5" customHeight="1">
      <c r="A134" s="125">
        <v>123</v>
      </c>
      <c r="B134" s="79" t="s">
        <v>138</v>
      </c>
      <c r="C134" s="78">
        <v>805</v>
      </c>
      <c r="D134" s="49" t="s">
        <v>137</v>
      </c>
      <c r="E134" s="50">
        <v>100000000</v>
      </c>
      <c r="F134" s="49"/>
      <c r="G134" s="47">
        <f>G135</f>
        <v>44897.99</v>
      </c>
      <c r="H134" s="47">
        <f t="shared" si="15"/>
        <v>0</v>
      </c>
      <c r="I134" s="47">
        <f t="shared" si="15"/>
        <v>0</v>
      </c>
    </row>
    <row r="135" spans="1:9" ht="36.75" customHeight="1">
      <c r="A135" s="125">
        <v>124</v>
      </c>
      <c r="B135" s="79" t="s">
        <v>139</v>
      </c>
      <c r="C135" s="78">
        <v>805</v>
      </c>
      <c r="D135" s="49" t="s">
        <v>137</v>
      </c>
      <c r="E135" s="50">
        <v>1400000000</v>
      </c>
      <c r="F135" s="49"/>
      <c r="G135" s="47">
        <f>G136+G140</f>
        <v>44897.99</v>
      </c>
      <c r="H135" s="47">
        <f>H136+H140</f>
        <v>0</v>
      </c>
      <c r="I135" s="47">
        <f>I136+I140</f>
        <v>0</v>
      </c>
    </row>
    <row r="136" spans="1:9" ht="132" customHeight="1">
      <c r="A136" s="125">
        <v>125</v>
      </c>
      <c r="B136" s="79" t="s">
        <v>261</v>
      </c>
      <c r="C136" s="78">
        <v>805</v>
      </c>
      <c r="D136" s="49" t="s">
        <v>137</v>
      </c>
      <c r="E136" s="50" t="str">
        <f>E137</f>
        <v>01400S5550</v>
      </c>
      <c r="F136" s="49"/>
      <c r="G136" s="47">
        <f aca="true" t="shared" si="16" ref="G136:I137">G137</f>
        <v>40086.99</v>
      </c>
      <c r="H136" s="47">
        <f t="shared" si="16"/>
        <v>0</v>
      </c>
      <c r="I136" s="47">
        <f t="shared" si="16"/>
        <v>0</v>
      </c>
    </row>
    <row r="137" spans="1:9" ht="43.5" customHeight="1">
      <c r="A137" s="125">
        <v>126</v>
      </c>
      <c r="B137" s="79" t="s">
        <v>67</v>
      </c>
      <c r="C137" s="78">
        <v>805</v>
      </c>
      <c r="D137" s="49" t="s">
        <v>137</v>
      </c>
      <c r="E137" s="50" t="str">
        <f>E138</f>
        <v>01400S5550</v>
      </c>
      <c r="F137" s="49" t="s">
        <v>68</v>
      </c>
      <c r="G137" s="47">
        <f t="shared" si="16"/>
        <v>40086.99</v>
      </c>
      <c r="H137" s="47">
        <f t="shared" si="16"/>
        <v>0</v>
      </c>
      <c r="I137" s="47">
        <f t="shared" si="16"/>
        <v>0</v>
      </c>
    </row>
    <row r="138" spans="1:9" ht="61.5" customHeight="1">
      <c r="A138" s="125">
        <v>127</v>
      </c>
      <c r="B138" s="79" t="s">
        <v>69</v>
      </c>
      <c r="C138" s="78">
        <v>805</v>
      </c>
      <c r="D138" s="49" t="s">
        <v>137</v>
      </c>
      <c r="E138" s="50" t="str">
        <f>E139</f>
        <v>01400S5550</v>
      </c>
      <c r="F138" s="49" t="s">
        <v>70</v>
      </c>
      <c r="G138" s="47">
        <v>40086.99</v>
      </c>
      <c r="H138" s="47">
        <v>0</v>
      </c>
      <c r="I138" s="47">
        <v>0</v>
      </c>
    </row>
    <row r="139" spans="1:9" ht="135.75" customHeight="1">
      <c r="A139" s="125">
        <v>128</v>
      </c>
      <c r="B139" s="79" t="s">
        <v>146</v>
      </c>
      <c r="C139" s="78">
        <v>805</v>
      </c>
      <c r="D139" s="49" t="s">
        <v>137</v>
      </c>
      <c r="E139" s="50" t="str">
        <f>E140</f>
        <v>01400S5550</v>
      </c>
      <c r="F139" s="49"/>
      <c r="G139" s="47">
        <f aca="true" t="shared" si="17" ref="G139:I140">G140</f>
        <v>4811</v>
      </c>
      <c r="H139" s="47">
        <f t="shared" si="17"/>
        <v>0</v>
      </c>
      <c r="I139" s="47">
        <f t="shared" si="17"/>
        <v>0</v>
      </c>
    </row>
    <row r="140" spans="1:9" ht="48" customHeight="1">
      <c r="A140" s="125">
        <v>129</v>
      </c>
      <c r="B140" s="79" t="s">
        <v>67</v>
      </c>
      <c r="C140" s="78">
        <v>805</v>
      </c>
      <c r="D140" s="49" t="s">
        <v>137</v>
      </c>
      <c r="E140" s="50" t="str">
        <f>E141</f>
        <v>01400S5550</v>
      </c>
      <c r="F140" s="49" t="s">
        <v>68</v>
      </c>
      <c r="G140" s="47">
        <f t="shared" si="17"/>
        <v>4811</v>
      </c>
      <c r="H140" s="47">
        <f t="shared" si="17"/>
        <v>0</v>
      </c>
      <c r="I140" s="47">
        <f t="shared" si="17"/>
        <v>0</v>
      </c>
    </row>
    <row r="141" spans="1:9" ht="15" customHeight="1">
      <c r="A141" s="125">
        <v>130</v>
      </c>
      <c r="B141" s="79" t="s">
        <v>69</v>
      </c>
      <c r="C141" s="78">
        <v>805</v>
      </c>
      <c r="D141" s="49" t="s">
        <v>137</v>
      </c>
      <c r="E141" s="50" t="s">
        <v>215</v>
      </c>
      <c r="F141" s="49" t="s">
        <v>70</v>
      </c>
      <c r="G141" s="47">
        <v>4811</v>
      </c>
      <c r="H141" s="47">
        <v>0</v>
      </c>
      <c r="I141" s="47">
        <v>0</v>
      </c>
    </row>
    <row r="142" spans="1:9" ht="216" customHeight="1">
      <c r="A142" s="125">
        <v>131</v>
      </c>
      <c r="B142" s="109" t="s">
        <v>258</v>
      </c>
      <c r="C142" s="78">
        <v>805</v>
      </c>
      <c r="D142" s="49" t="s">
        <v>190</v>
      </c>
      <c r="E142" s="50">
        <v>140082110</v>
      </c>
      <c r="F142" s="49" t="s">
        <v>193</v>
      </c>
      <c r="G142" s="47">
        <f aca="true" t="shared" si="18" ref="G142:I143">G143</f>
        <v>72000</v>
      </c>
      <c r="H142" s="47">
        <f t="shared" si="18"/>
        <v>72000</v>
      </c>
      <c r="I142" s="47">
        <f t="shared" si="18"/>
        <v>72000</v>
      </c>
    </row>
    <row r="143" spans="1:9" ht="15" customHeight="1">
      <c r="A143" s="125">
        <v>132</v>
      </c>
      <c r="B143" s="110" t="s">
        <v>194</v>
      </c>
      <c r="C143" s="78">
        <v>805</v>
      </c>
      <c r="D143" s="49" t="s">
        <v>190</v>
      </c>
      <c r="E143" s="50">
        <v>140082110</v>
      </c>
      <c r="F143" s="49" t="s">
        <v>78</v>
      </c>
      <c r="G143" s="47">
        <f t="shared" si="18"/>
        <v>72000</v>
      </c>
      <c r="H143" s="47">
        <f t="shared" si="18"/>
        <v>72000</v>
      </c>
      <c r="I143" s="47">
        <f t="shared" si="18"/>
        <v>72000</v>
      </c>
    </row>
    <row r="144" spans="1:9" ht="12.75">
      <c r="A144" s="125">
        <v>133</v>
      </c>
      <c r="B144" s="110" t="s">
        <v>164</v>
      </c>
      <c r="C144" s="78">
        <v>805</v>
      </c>
      <c r="D144" s="49" t="s">
        <v>190</v>
      </c>
      <c r="E144" s="50">
        <v>140082110</v>
      </c>
      <c r="F144" s="49" t="s">
        <v>77</v>
      </c>
      <c r="G144" s="47">
        <v>72000</v>
      </c>
      <c r="H144" s="47">
        <v>72000</v>
      </c>
      <c r="I144" s="47">
        <v>72000</v>
      </c>
    </row>
    <row r="145" spans="1:9" ht="12.75">
      <c r="A145" s="125">
        <v>134</v>
      </c>
      <c r="B145" s="79" t="s">
        <v>75</v>
      </c>
      <c r="C145" s="78">
        <v>805</v>
      </c>
      <c r="D145" s="49" t="s">
        <v>184</v>
      </c>
      <c r="E145" s="50"/>
      <c r="F145" s="49"/>
      <c r="G145" s="47">
        <f aca="true" t="shared" si="19" ref="G145:I149">G146</f>
        <v>190980</v>
      </c>
      <c r="H145" s="47">
        <f t="shared" si="19"/>
        <v>190980</v>
      </c>
      <c r="I145" s="47">
        <f t="shared" si="19"/>
        <v>190980</v>
      </c>
    </row>
    <row r="146" spans="1:9" ht="12.75">
      <c r="A146" s="125">
        <v>135</v>
      </c>
      <c r="B146" s="79" t="s">
        <v>76</v>
      </c>
      <c r="C146" s="78">
        <v>805</v>
      </c>
      <c r="D146" s="49" t="s">
        <v>243</v>
      </c>
      <c r="E146" s="50"/>
      <c r="F146" s="49"/>
      <c r="G146" s="47">
        <f t="shared" si="19"/>
        <v>190980</v>
      </c>
      <c r="H146" s="47">
        <f t="shared" si="19"/>
        <v>190980</v>
      </c>
      <c r="I146" s="47">
        <f t="shared" si="19"/>
        <v>190980</v>
      </c>
    </row>
    <row r="147" spans="1:9" ht="25.5">
      <c r="A147" s="125">
        <v>136</v>
      </c>
      <c r="B147" s="79" t="s">
        <v>248</v>
      </c>
      <c r="C147" s="78">
        <v>805</v>
      </c>
      <c r="D147" s="49" t="s">
        <v>243</v>
      </c>
      <c r="E147" s="50">
        <v>140000000</v>
      </c>
      <c r="F147" s="49"/>
      <c r="G147" s="47">
        <f t="shared" si="19"/>
        <v>190980</v>
      </c>
      <c r="H147" s="47">
        <f t="shared" si="19"/>
        <v>190980</v>
      </c>
      <c r="I147" s="47">
        <f t="shared" si="19"/>
        <v>190980</v>
      </c>
    </row>
    <row r="148" spans="1:9" ht="114.75">
      <c r="A148" s="125">
        <v>137</v>
      </c>
      <c r="B148" s="63" t="s">
        <v>244</v>
      </c>
      <c r="C148" s="78">
        <v>805</v>
      </c>
      <c r="D148" s="49" t="s">
        <v>243</v>
      </c>
      <c r="E148" s="50">
        <f>E149</f>
        <v>140080790</v>
      </c>
      <c r="F148" s="49"/>
      <c r="G148" s="47">
        <f t="shared" si="19"/>
        <v>190980</v>
      </c>
      <c r="H148" s="47">
        <f t="shared" si="19"/>
        <v>190980</v>
      </c>
      <c r="I148" s="47">
        <f t="shared" si="19"/>
        <v>190980</v>
      </c>
    </row>
    <row r="149" spans="1:9" ht="25.5">
      <c r="A149" s="125">
        <v>138</v>
      </c>
      <c r="B149" s="79" t="s">
        <v>67</v>
      </c>
      <c r="C149" s="78">
        <v>805</v>
      </c>
      <c r="D149" s="49" t="s">
        <v>243</v>
      </c>
      <c r="E149" s="50">
        <f>E150</f>
        <v>140080790</v>
      </c>
      <c r="F149" s="49" t="s">
        <v>68</v>
      </c>
      <c r="G149" s="47">
        <f t="shared" si="19"/>
        <v>190980</v>
      </c>
      <c r="H149" s="47">
        <f t="shared" si="19"/>
        <v>190980</v>
      </c>
      <c r="I149" s="47">
        <f t="shared" si="19"/>
        <v>190980</v>
      </c>
    </row>
    <row r="150" spans="1:9" ht="38.25">
      <c r="A150" s="125">
        <v>139</v>
      </c>
      <c r="B150" s="79" t="s">
        <v>69</v>
      </c>
      <c r="C150" s="78">
        <v>805</v>
      </c>
      <c r="D150" s="49" t="s">
        <v>243</v>
      </c>
      <c r="E150" s="50">
        <v>140080790</v>
      </c>
      <c r="F150" s="49" t="s">
        <v>70</v>
      </c>
      <c r="G150" s="47">
        <v>190980</v>
      </c>
      <c r="H150" s="47">
        <v>190980</v>
      </c>
      <c r="I150" s="47">
        <v>190980</v>
      </c>
    </row>
    <row r="151" spans="1:9" ht="127.5">
      <c r="A151" s="125">
        <v>140</v>
      </c>
      <c r="B151" s="109" t="s">
        <v>259</v>
      </c>
      <c r="C151" s="78">
        <v>805</v>
      </c>
      <c r="D151" s="49" t="s">
        <v>181</v>
      </c>
      <c r="E151" s="50">
        <v>8110082090</v>
      </c>
      <c r="F151" s="49" t="s">
        <v>193</v>
      </c>
      <c r="G151" s="47">
        <f aca="true" t="shared" si="20" ref="G151:I152">G152</f>
        <v>26404</v>
      </c>
      <c r="H151" s="47">
        <f t="shared" si="20"/>
        <v>26404</v>
      </c>
      <c r="I151" s="47">
        <f t="shared" si="20"/>
        <v>26404</v>
      </c>
    </row>
    <row r="152" spans="1:9" ht="12.75">
      <c r="A152" s="125">
        <v>141</v>
      </c>
      <c r="B152" s="110" t="s">
        <v>194</v>
      </c>
      <c r="C152" s="78">
        <v>805</v>
      </c>
      <c r="D152" s="49" t="s">
        <v>181</v>
      </c>
      <c r="E152" s="50">
        <v>8110082090</v>
      </c>
      <c r="F152" s="49" t="s">
        <v>78</v>
      </c>
      <c r="G152" s="47">
        <f t="shared" si="20"/>
        <v>26404</v>
      </c>
      <c r="H152" s="47">
        <f t="shared" si="20"/>
        <v>26404</v>
      </c>
      <c r="I152" s="47">
        <f t="shared" si="20"/>
        <v>26404</v>
      </c>
    </row>
    <row r="153" spans="1:9" ht="12.75">
      <c r="A153" s="125">
        <v>142</v>
      </c>
      <c r="B153" s="110" t="s">
        <v>164</v>
      </c>
      <c r="C153" s="78">
        <v>805</v>
      </c>
      <c r="D153" s="49" t="s">
        <v>181</v>
      </c>
      <c r="E153" s="50">
        <v>8110082090</v>
      </c>
      <c r="F153" s="49" t="s">
        <v>77</v>
      </c>
      <c r="G153" s="47">
        <v>26404</v>
      </c>
      <c r="H153" s="47">
        <v>26404</v>
      </c>
      <c r="I153" s="47">
        <v>26404</v>
      </c>
    </row>
    <row r="154" spans="1:9" ht="12.75">
      <c r="A154" s="125">
        <v>143</v>
      </c>
      <c r="B154" s="69" t="s">
        <v>24</v>
      </c>
      <c r="C154" s="68"/>
      <c r="D154" s="49"/>
      <c r="E154" s="68"/>
      <c r="F154" s="49"/>
      <c r="G154" s="71">
        <v>0</v>
      </c>
      <c r="H154" s="71">
        <v>268164</v>
      </c>
      <c r="I154" s="71">
        <v>524605</v>
      </c>
    </row>
    <row r="155" spans="1:9" ht="12.75">
      <c r="A155" s="143"/>
      <c r="B155" s="143"/>
      <c r="C155" s="68"/>
      <c r="D155" s="58"/>
      <c r="E155" s="68"/>
      <c r="F155" s="68"/>
      <c r="G155" s="47">
        <f>G13+G58+G67+G83+G90+G132+G142+G145+G151+G128+G154</f>
        <v>50830165.13</v>
      </c>
      <c r="H155" s="47">
        <f>H13+H58+H67+H83+H90+H132+H142+H145+H151+H128+H154</f>
        <v>11002131</v>
      </c>
      <c r="I155" s="47">
        <f>I13+I58+I67+I83+I90+I132+I142+I145+I151+I128+I154</f>
        <v>11024906</v>
      </c>
    </row>
  </sheetData>
  <sheetProtection/>
  <mergeCells count="16"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  <mergeCell ref="A155:B155"/>
    <mergeCell ref="A8:A10"/>
    <mergeCell ref="C8:C10"/>
    <mergeCell ref="E8:E10"/>
    <mergeCell ref="D8:D10"/>
    <mergeCell ref="B8:B10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50">
      <selection activeCell="K163" sqref="K163"/>
    </sheetView>
  </sheetViews>
  <sheetFormatPr defaultColWidth="9.00390625" defaultRowHeight="12.75"/>
  <cols>
    <col min="1" max="1" width="4.375" style="2" customWidth="1"/>
    <col min="2" max="2" width="31.25390625" style="2" customWidth="1"/>
    <col min="3" max="3" width="12.75390625" style="2" bestFit="1" customWidth="1"/>
    <col min="4" max="5" width="5.625" style="2" customWidth="1"/>
    <col min="6" max="6" width="12.75390625" style="2" customWidth="1"/>
    <col min="7" max="7" width="12.00390625" style="2" customWidth="1"/>
    <col min="8" max="8" width="11.375" style="2" customWidth="1"/>
    <col min="9" max="9" width="9.00390625" style="0" hidden="1" customWidth="1"/>
  </cols>
  <sheetData>
    <row r="1" spans="1:8" ht="12.75">
      <c r="A1" s="152" t="s">
        <v>255</v>
      </c>
      <c r="B1" s="152"/>
      <c r="C1" s="152"/>
      <c r="D1" s="152"/>
      <c r="E1" s="152"/>
      <c r="F1" s="152"/>
      <c r="G1" s="152"/>
      <c r="H1" s="152"/>
    </row>
    <row r="2" spans="1:9" ht="12.75">
      <c r="A2" s="133" t="s">
        <v>337</v>
      </c>
      <c r="B2" s="133"/>
      <c r="C2" s="133"/>
      <c r="D2" s="133"/>
      <c r="E2" s="133"/>
      <c r="F2" s="133"/>
      <c r="G2" s="133"/>
      <c r="H2" s="133"/>
      <c r="I2" s="133"/>
    </row>
    <row r="3" spans="1:9" ht="12.75">
      <c r="A3" s="133" t="s">
        <v>355</v>
      </c>
      <c r="B3" s="133"/>
      <c r="C3" s="133"/>
      <c r="D3" s="133"/>
      <c r="E3" s="133"/>
      <c r="F3" s="133"/>
      <c r="G3" s="133"/>
      <c r="H3" s="133"/>
      <c r="I3" s="133"/>
    </row>
    <row r="4" ht="12.75">
      <c r="A4" s="3"/>
    </row>
    <row r="5" spans="1:8" ht="33" customHeight="1">
      <c r="A5" s="150" t="s">
        <v>281</v>
      </c>
      <c r="B5" s="150"/>
      <c r="C5" s="150"/>
      <c r="D5" s="150"/>
      <c r="E5" s="150"/>
      <c r="F5" s="150"/>
      <c r="G5" s="150"/>
      <c r="H5" s="150"/>
    </row>
    <row r="6" spans="1:8" ht="28.5" customHeight="1">
      <c r="A6" s="150"/>
      <c r="B6" s="150"/>
      <c r="C6" s="150"/>
      <c r="D6" s="150"/>
      <c r="E6" s="150"/>
      <c r="F6" s="150"/>
      <c r="G6" s="150"/>
      <c r="H6" s="150"/>
    </row>
    <row r="7" spans="1:8" ht="15.75" customHeight="1">
      <c r="A7" s="153" t="s">
        <v>46</v>
      </c>
      <c r="B7" s="153"/>
      <c r="C7" s="153"/>
      <c r="D7" s="153"/>
      <c r="E7" s="153"/>
      <c r="F7" s="153"/>
      <c r="G7" s="153"/>
      <c r="H7" s="153"/>
    </row>
    <row r="8" spans="1:8" ht="12.75" customHeight="1">
      <c r="A8" s="131" t="s">
        <v>148</v>
      </c>
      <c r="B8" s="132" t="s">
        <v>15</v>
      </c>
      <c r="C8" s="131" t="s">
        <v>16</v>
      </c>
      <c r="D8" s="131" t="s">
        <v>17</v>
      </c>
      <c r="E8" s="156" t="s">
        <v>165</v>
      </c>
      <c r="F8" s="132" t="s">
        <v>220</v>
      </c>
      <c r="G8" s="132" t="s">
        <v>221</v>
      </c>
      <c r="H8" s="132" t="s">
        <v>278</v>
      </c>
    </row>
    <row r="9" spans="1:8" ht="12.75" customHeight="1">
      <c r="A9" s="131"/>
      <c r="B9" s="132"/>
      <c r="C9" s="131"/>
      <c r="D9" s="131"/>
      <c r="E9" s="156"/>
      <c r="F9" s="155"/>
      <c r="G9" s="155"/>
      <c r="H9" s="155"/>
    </row>
    <row r="10" spans="1:8" ht="33" customHeight="1">
      <c r="A10" s="131"/>
      <c r="B10" s="132"/>
      <c r="C10" s="131"/>
      <c r="D10" s="131"/>
      <c r="E10" s="156"/>
      <c r="F10" s="155"/>
      <c r="G10" s="155"/>
      <c r="H10" s="155"/>
    </row>
    <row r="11" spans="1:8" ht="12.75">
      <c r="A11" s="16"/>
      <c r="B11" s="16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</row>
    <row r="12" spans="1:8" ht="66.75" customHeight="1">
      <c r="A12" s="16">
        <v>1</v>
      </c>
      <c r="B12" s="51" t="s">
        <v>130</v>
      </c>
      <c r="C12" s="52">
        <v>100000000</v>
      </c>
      <c r="D12" s="68"/>
      <c r="E12" s="49"/>
      <c r="F12" s="53">
        <f>F13+F70+F76+F90</f>
        <v>44521907.13</v>
      </c>
      <c r="G12" s="53">
        <f>G13+G70+G76+G90</f>
        <v>4950849</v>
      </c>
      <c r="H12" s="53">
        <f>H13+H70+H76+H90</f>
        <v>4687231</v>
      </c>
    </row>
    <row r="13" spans="1:8" ht="42" customHeight="1">
      <c r="A13" s="16">
        <v>2</v>
      </c>
      <c r="B13" s="29" t="s">
        <v>119</v>
      </c>
      <c r="C13" s="34">
        <v>110000000</v>
      </c>
      <c r="D13" s="68"/>
      <c r="E13" s="49"/>
      <c r="F13" s="38">
        <f>F15+F23+F26+F30+F35+F40+F45+F50+F55+F60+M24</f>
        <v>41218012.14</v>
      </c>
      <c r="G13" s="38">
        <f>G14+G19+G29+G30+G35</f>
        <v>1749904</v>
      </c>
      <c r="H13" s="38">
        <f>H14+H19+H29+H30+H35</f>
        <v>1441040</v>
      </c>
    </row>
    <row r="14" spans="1:8" ht="123" customHeight="1">
      <c r="A14" s="16">
        <v>3</v>
      </c>
      <c r="B14" s="21" t="s">
        <v>140</v>
      </c>
      <c r="C14" s="34"/>
      <c r="D14" s="68"/>
      <c r="E14" s="49"/>
      <c r="F14" s="39">
        <f aca="true" t="shared" si="0" ref="F14:H15">F15</f>
        <v>668430</v>
      </c>
      <c r="G14" s="39">
        <f t="shared" si="0"/>
        <v>668430</v>
      </c>
      <c r="H14" s="39">
        <f t="shared" si="0"/>
        <v>668430</v>
      </c>
    </row>
    <row r="15" spans="1:8" ht="112.5" customHeight="1">
      <c r="A15" s="16">
        <v>4</v>
      </c>
      <c r="B15" s="15" t="s">
        <v>32</v>
      </c>
      <c r="C15" s="31">
        <v>110081010</v>
      </c>
      <c r="D15" s="68">
        <v>100</v>
      </c>
      <c r="E15" s="49"/>
      <c r="F15" s="39">
        <f t="shared" si="0"/>
        <v>668430</v>
      </c>
      <c r="G15" s="39">
        <f t="shared" si="0"/>
        <v>668430</v>
      </c>
      <c r="H15" s="39">
        <f t="shared" si="0"/>
        <v>668430</v>
      </c>
    </row>
    <row r="16" spans="1:8" ht="27" customHeight="1">
      <c r="A16" s="16">
        <v>5</v>
      </c>
      <c r="B16" s="15" t="s">
        <v>53</v>
      </c>
      <c r="C16" s="31">
        <v>110081010</v>
      </c>
      <c r="D16" s="68">
        <v>120</v>
      </c>
      <c r="E16" s="49"/>
      <c r="F16" s="39">
        <f aca="true" t="shared" si="1" ref="F16:H17">F17</f>
        <v>668430</v>
      </c>
      <c r="G16" s="39">
        <f t="shared" si="1"/>
        <v>668430</v>
      </c>
      <c r="H16" s="39">
        <f t="shared" si="1"/>
        <v>668430</v>
      </c>
    </row>
    <row r="17" spans="1:8" ht="16.5" customHeight="1">
      <c r="A17" s="16">
        <v>6</v>
      </c>
      <c r="B17" s="15" t="s">
        <v>166</v>
      </c>
      <c r="C17" s="31">
        <v>110081010</v>
      </c>
      <c r="D17" s="68">
        <v>120</v>
      </c>
      <c r="E17" s="49" t="s">
        <v>6</v>
      </c>
      <c r="F17" s="39">
        <f t="shared" si="1"/>
        <v>668430</v>
      </c>
      <c r="G17" s="39">
        <f t="shared" si="1"/>
        <v>668430</v>
      </c>
      <c r="H17" s="39">
        <f t="shared" si="1"/>
        <v>668430</v>
      </c>
    </row>
    <row r="18" spans="1:8" ht="21.75" customHeight="1">
      <c r="A18" s="16">
        <v>7</v>
      </c>
      <c r="B18" s="15" t="s">
        <v>175</v>
      </c>
      <c r="C18" s="31">
        <v>110081010</v>
      </c>
      <c r="D18" s="68">
        <v>120</v>
      </c>
      <c r="E18" s="49" t="s">
        <v>174</v>
      </c>
      <c r="F18" s="48">
        <f>'прил 4 ведом'!G51</f>
        <v>668430</v>
      </c>
      <c r="G18" s="48">
        <f>'прил 4 ведом'!H51</f>
        <v>668430</v>
      </c>
      <c r="H18" s="48">
        <f>'прил 4 ведом'!I51</f>
        <v>668430</v>
      </c>
    </row>
    <row r="19" spans="1:8" ht="112.5" customHeight="1">
      <c r="A19" s="16">
        <v>8</v>
      </c>
      <c r="B19" s="123" t="s">
        <v>128</v>
      </c>
      <c r="C19" s="31">
        <v>110081060</v>
      </c>
      <c r="D19" s="125">
        <v>100</v>
      </c>
      <c r="E19" s="49"/>
      <c r="F19" s="39">
        <v>0</v>
      </c>
      <c r="G19" s="39">
        <f>G20</f>
        <v>95490</v>
      </c>
      <c r="H19" s="39">
        <f>H20</f>
        <v>95490</v>
      </c>
    </row>
    <row r="20" spans="1:8" ht="27" customHeight="1">
      <c r="A20" s="16">
        <v>9</v>
      </c>
      <c r="B20" s="15" t="s">
        <v>53</v>
      </c>
      <c r="C20" s="31">
        <v>110081060</v>
      </c>
      <c r="D20" s="125">
        <v>120</v>
      </c>
      <c r="E20" s="49"/>
      <c r="F20" s="39">
        <f aca="true" t="shared" si="2" ref="F20:H21">F21</f>
        <v>0</v>
      </c>
      <c r="G20" s="39">
        <f t="shared" si="2"/>
        <v>95490</v>
      </c>
      <c r="H20" s="39">
        <f t="shared" si="2"/>
        <v>95490</v>
      </c>
    </row>
    <row r="21" spans="1:8" ht="16.5" customHeight="1">
      <c r="A21" s="16">
        <v>10</v>
      </c>
      <c r="B21" s="15" t="s">
        <v>166</v>
      </c>
      <c r="C21" s="31">
        <v>110081060</v>
      </c>
      <c r="D21" s="125">
        <v>120</v>
      </c>
      <c r="E21" s="49" t="s">
        <v>6</v>
      </c>
      <c r="F21" s="39">
        <f t="shared" si="2"/>
        <v>0</v>
      </c>
      <c r="G21" s="39">
        <f t="shared" si="2"/>
        <v>95490</v>
      </c>
      <c r="H21" s="39">
        <f t="shared" si="2"/>
        <v>95490</v>
      </c>
    </row>
    <row r="22" spans="1:8" ht="21.75" customHeight="1">
      <c r="A22" s="16">
        <v>11</v>
      </c>
      <c r="B22" s="15" t="s">
        <v>175</v>
      </c>
      <c r="C22" s="31">
        <v>110081060</v>
      </c>
      <c r="D22" s="125">
        <v>120</v>
      </c>
      <c r="E22" s="49" t="s">
        <v>174</v>
      </c>
      <c r="F22" s="47">
        <v>0</v>
      </c>
      <c r="G22" s="47">
        <v>95490</v>
      </c>
      <c r="H22" s="47">
        <v>95490</v>
      </c>
    </row>
    <row r="23" spans="1:8" ht="28.5" customHeight="1">
      <c r="A23" s="16">
        <v>12</v>
      </c>
      <c r="B23" s="15" t="s">
        <v>53</v>
      </c>
      <c r="C23" s="31">
        <v>110027240</v>
      </c>
      <c r="D23" s="99">
        <v>120</v>
      </c>
      <c r="E23" s="49"/>
      <c r="F23" s="48">
        <f>F24</f>
        <v>31284</v>
      </c>
      <c r="G23" s="48">
        <v>0</v>
      </c>
      <c r="H23" s="48">
        <v>0</v>
      </c>
    </row>
    <row r="24" spans="1:10" ht="45" customHeight="1">
      <c r="A24" s="16">
        <v>13</v>
      </c>
      <c r="B24" s="15" t="s">
        <v>166</v>
      </c>
      <c r="C24" s="31">
        <v>110027240</v>
      </c>
      <c r="D24" s="99">
        <v>120</v>
      </c>
      <c r="E24" s="49" t="s">
        <v>6</v>
      </c>
      <c r="F24" s="48">
        <f>F25</f>
        <v>31284</v>
      </c>
      <c r="G24" s="48">
        <v>0</v>
      </c>
      <c r="H24" s="48">
        <v>0</v>
      </c>
      <c r="I24" s="9"/>
      <c r="J24" s="12"/>
    </row>
    <row r="25" spans="1:10" ht="47.25" customHeight="1">
      <c r="A25" s="16">
        <v>14</v>
      </c>
      <c r="B25" s="15" t="s">
        <v>175</v>
      </c>
      <c r="C25" s="31">
        <v>110027240</v>
      </c>
      <c r="D25" s="99">
        <v>120</v>
      </c>
      <c r="E25" s="49" t="s">
        <v>174</v>
      </c>
      <c r="F25" s="48">
        <v>31284</v>
      </c>
      <c r="G25" s="48">
        <v>0</v>
      </c>
      <c r="H25" s="48">
        <v>0</v>
      </c>
      <c r="J25" s="12"/>
    </row>
    <row r="26" spans="1:10" ht="15" customHeight="1">
      <c r="A26" s="16">
        <v>15</v>
      </c>
      <c r="B26" s="21" t="s">
        <v>67</v>
      </c>
      <c r="C26" s="31">
        <v>110081010</v>
      </c>
      <c r="D26" s="68">
        <v>200</v>
      </c>
      <c r="E26" s="49"/>
      <c r="F26" s="48">
        <f>F27</f>
        <v>649130</v>
      </c>
      <c r="G26" s="48">
        <f>G27</f>
        <v>778863</v>
      </c>
      <c r="H26" s="48">
        <f>H27</f>
        <v>419552</v>
      </c>
      <c r="J26" s="12"/>
    </row>
    <row r="27" spans="1:10" ht="54.75" customHeight="1">
      <c r="A27" s="16">
        <v>16</v>
      </c>
      <c r="B27" s="21" t="s">
        <v>69</v>
      </c>
      <c r="C27" s="31">
        <v>110081010</v>
      </c>
      <c r="D27" s="68">
        <v>240</v>
      </c>
      <c r="E27" s="49"/>
      <c r="F27" s="48">
        <f aca="true" t="shared" si="3" ref="F27:H28">F28</f>
        <v>649130</v>
      </c>
      <c r="G27" s="48">
        <f t="shared" si="3"/>
        <v>778863</v>
      </c>
      <c r="H27" s="48">
        <f t="shared" si="3"/>
        <v>419552</v>
      </c>
      <c r="J27" s="12"/>
    </row>
    <row r="28" spans="1:10" ht="30" customHeight="1">
      <c r="A28" s="16">
        <v>17</v>
      </c>
      <c r="B28" s="15" t="s">
        <v>2</v>
      </c>
      <c r="C28" s="31">
        <v>110081010</v>
      </c>
      <c r="D28" s="68">
        <v>240</v>
      </c>
      <c r="E28" s="49" t="s">
        <v>9</v>
      </c>
      <c r="F28" s="48">
        <f t="shared" si="3"/>
        <v>649130</v>
      </c>
      <c r="G28" s="48">
        <f t="shared" si="3"/>
        <v>778863</v>
      </c>
      <c r="H28" s="48">
        <f t="shared" si="3"/>
        <v>419552</v>
      </c>
      <c r="J28" s="12"/>
    </row>
    <row r="29" spans="1:10" ht="42.75" customHeight="1">
      <c r="A29" s="16">
        <v>18</v>
      </c>
      <c r="B29" s="15" t="s">
        <v>3</v>
      </c>
      <c r="C29" s="31">
        <v>110081010</v>
      </c>
      <c r="D29" s="68">
        <v>240</v>
      </c>
      <c r="E29" s="49" t="s">
        <v>10</v>
      </c>
      <c r="F29" s="48">
        <f>'прил 4 ведом'!G96</f>
        <v>649130</v>
      </c>
      <c r="G29" s="48">
        <v>778863</v>
      </c>
      <c r="H29" s="48">
        <v>419552</v>
      </c>
      <c r="J29" s="12"/>
    </row>
    <row r="30" spans="1:10" ht="167.25" customHeight="1">
      <c r="A30" s="16">
        <v>19</v>
      </c>
      <c r="B30" s="15" t="s">
        <v>260</v>
      </c>
      <c r="C30" s="31">
        <v>110081040</v>
      </c>
      <c r="D30" s="68"/>
      <c r="E30" s="49"/>
      <c r="F30" s="39">
        <f aca="true" t="shared" si="4" ref="F30:H33">F31</f>
        <v>196000</v>
      </c>
      <c r="G30" s="39">
        <f t="shared" si="4"/>
        <v>100500</v>
      </c>
      <c r="H30" s="39">
        <f t="shared" si="4"/>
        <v>104500</v>
      </c>
      <c r="J30" s="12"/>
    </row>
    <row r="31" spans="1:10" ht="16.5" customHeight="1">
      <c r="A31" s="16">
        <v>20</v>
      </c>
      <c r="B31" s="21" t="s">
        <v>67</v>
      </c>
      <c r="C31" s="31">
        <v>110081040</v>
      </c>
      <c r="D31" s="68">
        <v>200</v>
      </c>
      <c r="E31" s="49"/>
      <c r="F31" s="39">
        <f t="shared" si="4"/>
        <v>196000</v>
      </c>
      <c r="G31" s="39">
        <f t="shared" si="4"/>
        <v>100500</v>
      </c>
      <c r="H31" s="39">
        <f t="shared" si="4"/>
        <v>104500</v>
      </c>
      <c r="J31" s="12"/>
    </row>
    <row r="32" spans="1:10" ht="51" customHeight="1">
      <c r="A32" s="16">
        <v>21</v>
      </c>
      <c r="B32" s="21" t="s">
        <v>69</v>
      </c>
      <c r="C32" s="31">
        <v>110081040</v>
      </c>
      <c r="D32" s="68">
        <v>240</v>
      </c>
      <c r="E32" s="49"/>
      <c r="F32" s="39">
        <f t="shared" si="4"/>
        <v>196000</v>
      </c>
      <c r="G32" s="39">
        <f t="shared" si="4"/>
        <v>100500</v>
      </c>
      <c r="H32" s="39">
        <f t="shared" si="4"/>
        <v>104500</v>
      </c>
      <c r="J32" s="12"/>
    </row>
    <row r="33" spans="1:10" ht="27.75" customHeight="1">
      <c r="A33" s="16">
        <v>22</v>
      </c>
      <c r="B33" s="15" t="s">
        <v>2</v>
      </c>
      <c r="C33" s="31">
        <v>110081040</v>
      </c>
      <c r="D33" s="68">
        <v>240</v>
      </c>
      <c r="E33" s="49" t="s">
        <v>9</v>
      </c>
      <c r="F33" s="39">
        <f t="shared" si="4"/>
        <v>196000</v>
      </c>
      <c r="G33" s="39">
        <f t="shared" si="4"/>
        <v>100500</v>
      </c>
      <c r="H33" s="39">
        <f t="shared" si="4"/>
        <v>104500</v>
      </c>
      <c r="J33" s="12"/>
    </row>
    <row r="34" spans="1:10" ht="46.5" customHeight="1">
      <c r="A34" s="16">
        <v>23</v>
      </c>
      <c r="B34" s="15" t="s">
        <v>3</v>
      </c>
      <c r="C34" s="31">
        <v>110081040</v>
      </c>
      <c r="D34" s="68">
        <v>240</v>
      </c>
      <c r="E34" s="49" t="s">
        <v>10</v>
      </c>
      <c r="F34" s="48">
        <f>'прил 4 ведом'!G97</f>
        <v>196000</v>
      </c>
      <c r="G34" s="48">
        <f>'прил 4 ведом'!H97</f>
        <v>100500</v>
      </c>
      <c r="H34" s="48">
        <f>'прил 4 ведом'!I97</f>
        <v>104500</v>
      </c>
      <c r="J34" s="12"/>
    </row>
    <row r="35" spans="1:10" ht="18" customHeight="1">
      <c r="A35" s="16">
        <v>24</v>
      </c>
      <c r="B35" s="15" t="s">
        <v>141</v>
      </c>
      <c r="C35" s="31">
        <v>110081050</v>
      </c>
      <c r="D35" s="68"/>
      <c r="E35" s="49"/>
      <c r="F35" s="39">
        <f aca="true" t="shared" si="5" ref="F35:H45">F36</f>
        <v>536727.14</v>
      </c>
      <c r="G35" s="39">
        <f t="shared" si="5"/>
        <v>106621</v>
      </c>
      <c r="H35" s="39">
        <f t="shared" si="5"/>
        <v>153068</v>
      </c>
      <c r="J35" s="12"/>
    </row>
    <row r="36" spans="1:10" ht="15.75" customHeight="1">
      <c r="A36" s="16">
        <v>25</v>
      </c>
      <c r="B36" s="21" t="s">
        <v>67</v>
      </c>
      <c r="C36" s="31">
        <v>110081050</v>
      </c>
      <c r="D36" s="68">
        <v>200</v>
      </c>
      <c r="E36" s="49"/>
      <c r="F36" s="39">
        <f t="shared" si="5"/>
        <v>536727.14</v>
      </c>
      <c r="G36" s="39">
        <f t="shared" si="5"/>
        <v>106621</v>
      </c>
      <c r="H36" s="39">
        <f t="shared" si="5"/>
        <v>153068</v>
      </c>
      <c r="J36" s="12"/>
    </row>
    <row r="37" spans="1:10" ht="48" customHeight="1">
      <c r="A37" s="16">
        <v>26</v>
      </c>
      <c r="B37" s="21" t="s">
        <v>69</v>
      </c>
      <c r="C37" s="31">
        <v>110081050</v>
      </c>
      <c r="D37" s="68">
        <v>240</v>
      </c>
      <c r="E37" s="49"/>
      <c r="F37" s="39">
        <f t="shared" si="5"/>
        <v>536727.14</v>
      </c>
      <c r="G37" s="39">
        <f t="shared" si="5"/>
        <v>106621</v>
      </c>
      <c r="H37" s="39">
        <f t="shared" si="5"/>
        <v>153068</v>
      </c>
      <c r="J37" s="12"/>
    </row>
    <row r="38" spans="1:10" ht="27.75" customHeight="1">
      <c r="A38" s="16">
        <v>27</v>
      </c>
      <c r="B38" s="15" t="s">
        <v>2</v>
      </c>
      <c r="C38" s="31">
        <v>110081050</v>
      </c>
      <c r="D38" s="68">
        <v>240</v>
      </c>
      <c r="E38" s="49" t="s">
        <v>9</v>
      </c>
      <c r="F38" s="39">
        <f t="shared" si="5"/>
        <v>536727.14</v>
      </c>
      <c r="G38" s="39">
        <f t="shared" si="5"/>
        <v>106621</v>
      </c>
      <c r="H38" s="39">
        <f t="shared" si="5"/>
        <v>153068</v>
      </c>
      <c r="J38" s="12"/>
    </row>
    <row r="39" spans="1:10" ht="46.5" customHeight="1">
      <c r="A39" s="16">
        <v>28</v>
      </c>
      <c r="B39" s="15" t="s">
        <v>3</v>
      </c>
      <c r="C39" s="31">
        <v>110081050</v>
      </c>
      <c r="D39" s="68">
        <v>240</v>
      </c>
      <c r="E39" s="49" t="s">
        <v>10</v>
      </c>
      <c r="F39" s="48">
        <f>'прил 4 ведом'!G100</f>
        <v>536727.14</v>
      </c>
      <c r="G39" s="48">
        <f>'прил 4 ведом'!H100</f>
        <v>106621</v>
      </c>
      <c r="H39" s="48">
        <f>'прил 4 ведом'!I100</f>
        <v>153068</v>
      </c>
      <c r="J39" s="12"/>
    </row>
    <row r="40" spans="1:10" ht="233.25" customHeight="1">
      <c r="A40" s="16">
        <v>29</v>
      </c>
      <c r="B40" s="63" t="s">
        <v>284</v>
      </c>
      <c r="C40" s="31" t="str">
        <f>C41</f>
        <v>1100S6410</v>
      </c>
      <c r="D40" s="68"/>
      <c r="E40" s="49"/>
      <c r="F40" s="39">
        <f t="shared" si="5"/>
        <v>1479300</v>
      </c>
      <c r="G40" s="39">
        <f t="shared" si="5"/>
        <v>0</v>
      </c>
      <c r="H40" s="39">
        <f t="shared" si="5"/>
        <v>0</v>
      </c>
      <c r="J40" s="12"/>
    </row>
    <row r="41" spans="1:10" ht="15.75" customHeight="1">
      <c r="A41" s="16">
        <v>30</v>
      </c>
      <c r="B41" s="21" t="s">
        <v>67</v>
      </c>
      <c r="C41" s="31" t="str">
        <f>C42</f>
        <v>1100S6410</v>
      </c>
      <c r="D41" s="68">
        <v>200</v>
      </c>
      <c r="E41" s="49"/>
      <c r="F41" s="39">
        <f t="shared" si="5"/>
        <v>1479300</v>
      </c>
      <c r="G41" s="39">
        <f t="shared" si="5"/>
        <v>0</v>
      </c>
      <c r="H41" s="39">
        <f t="shared" si="5"/>
        <v>0</v>
      </c>
      <c r="J41" s="12"/>
    </row>
    <row r="42" spans="1:10" ht="57" customHeight="1">
      <c r="A42" s="16">
        <v>31</v>
      </c>
      <c r="B42" s="21" t="s">
        <v>69</v>
      </c>
      <c r="C42" s="31" t="str">
        <f>C43</f>
        <v>1100S6410</v>
      </c>
      <c r="D42" s="68">
        <v>240</v>
      </c>
      <c r="E42" s="49"/>
      <c r="F42" s="39">
        <f t="shared" si="5"/>
        <v>1479300</v>
      </c>
      <c r="G42" s="39">
        <f t="shared" si="5"/>
        <v>0</v>
      </c>
      <c r="H42" s="39">
        <f t="shared" si="5"/>
        <v>0</v>
      </c>
      <c r="J42" s="12"/>
    </row>
    <row r="43" spans="1:10" ht="27.75" customHeight="1">
      <c r="A43" s="16">
        <v>32</v>
      </c>
      <c r="B43" s="15" t="s">
        <v>2</v>
      </c>
      <c r="C43" s="31" t="str">
        <f>C44</f>
        <v>1100S6410</v>
      </c>
      <c r="D43" s="68">
        <v>240</v>
      </c>
      <c r="E43" s="49" t="s">
        <v>9</v>
      </c>
      <c r="F43" s="39">
        <f t="shared" si="5"/>
        <v>1479300</v>
      </c>
      <c r="G43" s="39">
        <f t="shared" si="5"/>
        <v>0</v>
      </c>
      <c r="H43" s="39">
        <f t="shared" si="5"/>
        <v>0</v>
      </c>
      <c r="J43" s="12"/>
    </row>
    <row r="44" spans="1:10" ht="46.5" customHeight="1">
      <c r="A44" s="16">
        <v>33</v>
      </c>
      <c r="B44" s="15" t="s">
        <v>3</v>
      </c>
      <c r="C44" s="31" t="s">
        <v>283</v>
      </c>
      <c r="D44" s="68">
        <v>240</v>
      </c>
      <c r="E44" s="49" t="s">
        <v>10</v>
      </c>
      <c r="F44" s="48">
        <f>'прил 4 ведом'!G105</f>
        <v>1479300</v>
      </c>
      <c r="G44" s="48">
        <f>'прил 4 ведом'!H105</f>
        <v>0</v>
      </c>
      <c r="H44" s="48">
        <f>'прил 4 ведом'!I105</f>
        <v>0</v>
      </c>
      <c r="J44" s="12"/>
    </row>
    <row r="45" spans="1:10" ht="216.75" customHeight="1">
      <c r="A45" s="16">
        <v>34</v>
      </c>
      <c r="B45" s="63" t="s">
        <v>282</v>
      </c>
      <c r="C45" s="31" t="str">
        <f>C46</f>
        <v>1100S6410</v>
      </c>
      <c r="D45" s="68"/>
      <c r="E45" s="49"/>
      <c r="F45" s="39">
        <f t="shared" si="5"/>
        <v>620700</v>
      </c>
      <c r="G45" s="39">
        <f t="shared" si="5"/>
        <v>0</v>
      </c>
      <c r="H45" s="39">
        <f t="shared" si="5"/>
        <v>0</v>
      </c>
      <c r="J45" s="12"/>
    </row>
    <row r="46" spans="1:10" ht="15.75" customHeight="1">
      <c r="A46" s="16">
        <v>35</v>
      </c>
      <c r="B46" s="21" t="s">
        <v>67</v>
      </c>
      <c r="C46" s="31" t="str">
        <f>C47</f>
        <v>1100S6410</v>
      </c>
      <c r="D46" s="68">
        <v>200</v>
      </c>
      <c r="E46" s="49"/>
      <c r="F46" s="39">
        <f aca="true" t="shared" si="6" ref="F46:H48">F47</f>
        <v>620700</v>
      </c>
      <c r="G46" s="39">
        <f t="shared" si="6"/>
        <v>0</v>
      </c>
      <c r="H46" s="39">
        <f t="shared" si="6"/>
        <v>0</v>
      </c>
      <c r="J46" s="12"/>
    </row>
    <row r="47" spans="1:10" ht="63.75" customHeight="1">
      <c r="A47" s="16">
        <v>36</v>
      </c>
      <c r="B47" s="21" t="s">
        <v>69</v>
      </c>
      <c r="C47" s="31" t="str">
        <f>C48</f>
        <v>1100S6410</v>
      </c>
      <c r="D47" s="68">
        <v>240</v>
      </c>
      <c r="E47" s="49"/>
      <c r="F47" s="39">
        <f t="shared" si="6"/>
        <v>620700</v>
      </c>
      <c r="G47" s="39">
        <f t="shared" si="6"/>
        <v>0</v>
      </c>
      <c r="H47" s="39">
        <f t="shared" si="6"/>
        <v>0</v>
      </c>
      <c r="J47" s="12"/>
    </row>
    <row r="48" spans="1:10" ht="27.75" customHeight="1">
      <c r="A48" s="16">
        <v>37</v>
      </c>
      <c r="B48" s="15" t="s">
        <v>2</v>
      </c>
      <c r="C48" s="31" t="str">
        <f>C49</f>
        <v>1100S6410</v>
      </c>
      <c r="D48" s="68">
        <v>240</v>
      </c>
      <c r="E48" s="49" t="s">
        <v>9</v>
      </c>
      <c r="F48" s="39">
        <f t="shared" si="6"/>
        <v>620700</v>
      </c>
      <c r="G48" s="39">
        <f t="shared" si="6"/>
        <v>0</v>
      </c>
      <c r="H48" s="39">
        <f t="shared" si="6"/>
        <v>0</v>
      </c>
      <c r="J48" s="12"/>
    </row>
    <row r="49" spans="1:10" ht="46.5" customHeight="1">
      <c r="A49" s="16">
        <v>38</v>
      </c>
      <c r="B49" s="15" t="s">
        <v>3</v>
      </c>
      <c r="C49" s="31" t="s">
        <v>283</v>
      </c>
      <c r="D49" s="68">
        <v>240</v>
      </c>
      <c r="E49" s="49" t="s">
        <v>10</v>
      </c>
      <c r="F49" s="48">
        <v>620700</v>
      </c>
      <c r="G49" s="48">
        <v>0</v>
      </c>
      <c r="H49" s="48">
        <v>0</v>
      </c>
      <c r="J49" s="12"/>
    </row>
    <row r="50" spans="1:10" ht="195.75" customHeight="1">
      <c r="A50" s="16">
        <v>39</v>
      </c>
      <c r="B50" s="63" t="s">
        <v>282</v>
      </c>
      <c r="C50" s="31" t="s">
        <v>305</v>
      </c>
      <c r="D50" s="99"/>
      <c r="E50" s="49"/>
      <c r="F50" s="48">
        <f>F51</f>
        <v>36511390</v>
      </c>
      <c r="G50" s="48">
        <v>0</v>
      </c>
      <c r="H50" s="48">
        <v>0</v>
      </c>
      <c r="J50" s="12"/>
    </row>
    <row r="51" spans="1:10" ht="15.75" customHeight="1">
      <c r="A51" s="16">
        <v>40</v>
      </c>
      <c r="B51" s="21" t="s">
        <v>67</v>
      </c>
      <c r="C51" s="31" t="s">
        <v>305</v>
      </c>
      <c r="D51" s="99">
        <v>200</v>
      </c>
      <c r="E51" s="49"/>
      <c r="F51" s="48">
        <f>F52</f>
        <v>36511390</v>
      </c>
      <c r="G51" s="48">
        <v>0</v>
      </c>
      <c r="H51" s="48">
        <v>0</v>
      </c>
      <c r="J51" s="12"/>
    </row>
    <row r="52" spans="1:10" ht="48.75" customHeight="1">
      <c r="A52" s="16">
        <v>41</v>
      </c>
      <c r="B52" s="21" t="s">
        <v>69</v>
      </c>
      <c r="C52" s="31" t="s">
        <v>305</v>
      </c>
      <c r="D52" s="99">
        <v>240</v>
      </c>
      <c r="E52" s="49"/>
      <c r="F52" s="48">
        <f>F53</f>
        <v>36511390</v>
      </c>
      <c r="G52" s="48">
        <v>0</v>
      </c>
      <c r="H52" s="48">
        <v>0</v>
      </c>
      <c r="J52" s="12"/>
    </row>
    <row r="53" spans="1:10" ht="27.75" customHeight="1">
      <c r="A53" s="16">
        <v>42</v>
      </c>
      <c r="B53" s="15" t="s">
        <v>2</v>
      </c>
      <c r="C53" s="31" t="s">
        <v>305</v>
      </c>
      <c r="D53" s="99">
        <v>240</v>
      </c>
      <c r="E53" s="49" t="s">
        <v>9</v>
      </c>
      <c r="F53" s="48">
        <v>36511390</v>
      </c>
      <c r="G53" s="48">
        <v>0</v>
      </c>
      <c r="H53" s="48">
        <v>0</v>
      </c>
      <c r="J53" s="12"/>
    </row>
    <row r="54" spans="1:10" ht="15.75" customHeight="1">
      <c r="A54" s="16">
        <v>43</v>
      </c>
      <c r="B54" s="15" t="s">
        <v>3</v>
      </c>
      <c r="C54" s="31" t="s">
        <v>305</v>
      </c>
      <c r="D54" s="99">
        <v>240</v>
      </c>
      <c r="E54" s="49" t="s">
        <v>10</v>
      </c>
      <c r="F54" s="48">
        <v>36511390</v>
      </c>
      <c r="G54" s="48">
        <v>0</v>
      </c>
      <c r="H54" s="48">
        <v>0</v>
      </c>
      <c r="J54" s="12"/>
    </row>
    <row r="55" spans="1:10" ht="195.75" customHeight="1">
      <c r="A55" s="16">
        <v>44</v>
      </c>
      <c r="B55" s="63" t="s">
        <v>344</v>
      </c>
      <c r="C55" s="31" t="s">
        <v>341</v>
      </c>
      <c r="D55" s="125"/>
      <c r="E55" s="49"/>
      <c r="F55" s="48">
        <v>35051</v>
      </c>
      <c r="G55" s="48">
        <v>0</v>
      </c>
      <c r="H55" s="48">
        <v>0</v>
      </c>
      <c r="J55" s="12"/>
    </row>
    <row r="56" spans="1:10" ht="15.75" customHeight="1">
      <c r="A56" s="16">
        <v>45</v>
      </c>
      <c r="B56" s="21" t="s">
        <v>67</v>
      </c>
      <c r="C56" s="31" t="s">
        <v>341</v>
      </c>
      <c r="D56" s="125">
        <v>200</v>
      </c>
      <c r="E56" s="49"/>
      <c r="F56" s="48">
        <v>35051</v>
      </c>
      <c r="G56" s="48">
        <v>0</v>
      </c>
      <c r="H56" s="48">
        <v>0</v>
      </c>
      <c r="J56" s="12"/>
    </row>
    <row r="57" spans="1:10" ht="48.75" customHeight="1">
      <c r="A57" s="16">
        <v>46</v>
      </c>
      <c r="B57" s="21" t="s">
        <v>69</v>
      </c>
      <c r="C57" s="31" t="s">
        <v>341</v>
      </c>
      <c r="D57" s="125">
        <v>240</v>
      </c>
      <c r="E57" s="49"/>
      <c r="F57" s="48">
        <v>35051</v>
      </c>
      <c r="G57" s="48">
        <v>0</v>
      </c>
      <c r="H57" s="48">
        <v>0</v>
      </c>
      <c r="J57" s="12"/>
    </row>
    <row r="58" spans="1:10" ht="27.75" customHeight="1">
      <c r="A58" s="16">
        <v>47</v>
      </c>
      <c r="B58" s="15" t="s">
        <v>2</v>
      </c>
      <c r="C58" s="31" t="s">
        <v>341</v>
      </c>
      <c r="D58" s="125">
        <v>240</v>
      </c>
      <c r="E58" s="49" t="s">
        <v>9</v>
      </c>
      <c r="F58" s="48">
        <v>35051</v>
      </c>
      <c r="G58" s="48">
        <v>0</v>
      </c>
      <c r="H58" s="48">
        <v>0</v>
      </c>
      <c r="J58" s="12"/>
    </row>
    <row r="59" spans="1:10" ht="15.75" customHeight="1">
      <c r="A59" s="16">
        <v>48</v>
      </c>
      <c r="B59" s="15" t="s">
        <v>3</v>
      </c>
      <c r="C59" s="31" t="s">
        <v>341</v>
      </c>
      <c r="D59" s="125">
        <v>240</v>
      </c>
      <c r="E59" s="49" t="s">
        <v>10</v>
      </c>
      <c r="F59" s="48">
        <v>35051</v>
      </c>
      <c r="G59" s="48">
        <v>0</v>
      </c>
      <c r="H59" s="48">
        <v>0</v>
      </c>
      <c r="J59" s="12"/>
    </row>
    <row r="60" spans="1:10" ht="188.25" customHeight="1">
      <c r="A60" s="16">
        <v>49</v>
      </c>
      <c r="B60" s="63" t="s">
        <v>345</v>
      </c>
      <c r="C60" s="31" t="s">
        <v>340</v>
      </c>
      <c r="D60" s="125">
        <v>240</v>
      </c>
      <c r="E60" s="49" t="s">
        <v>10</v>
      </c>
      <c r="F60" s="48">
        <v>490000</v>
      </c>
      <c r="G60" s="48">
        <v>0</v>
      </c>
      <c r="H60" s="48">
        <v>0</v>
      </c>
      <c r="J60" s="12"/>
    </row>
    <row r="61" spans="1:10" ht="15.75" customHeight="1">
      <c r="A61" s="16">
        <v>50</v>
      </c>
      <c r="B61" s="21" t="s">
        <v>67</v>
      </c>
      <c r="C61" s="31" t="s">
        <v>340</v>
      </c>
      <c r="D61" s="125">
        <v>240</v>
      </c>
      <c r="E61" s="49" t="s">
        <v>10</v>
      </c>
      <c r="F61" s="48">
        <v>490000</v>
      </c>
      <c r="G61" s="48">
        <v>0</v>
      </c>
      <c r="H61" s="48">
        <v>0</v>
      </c>
      <c r="J61" s="12"/>
    </row>
    <row r="62" spans="1:10" ht="48.75" customHeight="1">
      <c r="A62" s="16">
        <v>51</v>
      </c>
      <c r="B62" s="21" t="s">
        <v>69</v>
      </c>
      <c r="C62" s="31" t="s">
        <v>340</v>
      </c>
      <c r="D62" s="125">
        <v>240</v>
      </c>
      <c r="E62" s="49" t="s">
        <v>10</v>
      </c>
      <c r="F62" s="48">
        <v>490000</v>
      </c>
      <c r="G62" s="48">
        <v>0</v>
      </c>
      <c r="H62" s="48">
        <v>0</v>
      </c>
      <c r="J62" s="12"/>
    </row>
    <row r="63" spans="1:10" ht="27.75" customHeight="1">
      <c r="A63" s="16">
        <v>52</v>
      </c>
      <c r="B63" s="15" t="s">
        <v>2</v>
      </c>
      <c r="C63" s="31" t="s">
        <v>340</v>
      </c>
      <c r="D63" s="125">
        <v>240</v>
      </c>
      <c r="E63" s="49" t="s">
        <v>10</v>
      </c>
      <c r="F63" s="48">
        <v>490000</v>
      </c>
      <c r="G63" s="48">
        <v>0</v>
      </c>
      <c r="H63" s="48">
        <v>0</v>
      </c>
      <c r="J63" s="12"/>
    </row>
    <row r="64" spans="1:10" ht="15.75" customHeight="1">
      <c r="A64" s="16">
        <v>53</v>
      </c>
      <c r="B64" s="15" t="s">
        <v>3</v>
      </c>
      <c r="C64" s="31" t="s">
        <v>340</v>
      </c>
      <c r="D64" s="125">
        <v>240</v>
      </c>
      <c r="E64" s="49" t="s">
        <v>10</v>
      </c>
      <c r="F64" s="48">
        <v>490000</v>
      </c>
      <c r="G64" s="48">
        <v>0</v>
      </c>
      <c r="H64" s="48">
        <v>0</v>
      </c>
      <c r="J64" s="12"/>
    </row>
    <row r="65" spans="1:10" ht="156.75" customHeight="1" hidden="1">
      <c r="A65" s="16">
        <v>54</v>
      </c>
      <c r="B65" s="15" t="s">
        <v>53</v>
      </c>
      <c r="C65" s="31">
        <v>110081060</v>
      </c>
      <c r="D65" s="68">
        <v>120</v>
      </c>
      <c r="E65" s="49"/>
      <c r="F65" s="39">
        <f aca="true" t="shared" si="7" ref="F65:H66">F66</f>
        <v>0</v>
      </c>
      <c r="G65" s="39">
        <f t="shared" si="7"/>
        <v>95490</v>
      </c>
      <c r="H65" s="39">
        <f t="shared" si="7"/>
        <v>95490</v>
      </c>
      <c r="J65" s="12"/>
    </row>
    <row r="66" spans="1:10" ht="39" customHeight="1" hidden="1">
      <c r="A66" s="16">
        <v>55</v>
      </c>
      <c r="B66" s="15" t="s">
        <v>166</v>
      </c>
      <c r="C66" s="31">
        <v>110081060</v>
      </c>
      <c r="D66" s="68">
        <v>120</v>
      </c>
      <c r="E66" s="49" t="s">
        <v>6</v>
      </c>
      <c r="F66" s="39">
        <f t="shared" si="7"/>
        <v>0</v>
      </c>
      <c r="G66" s="39">
        <f t="shared" si="7"/>
        <v>95490</v>
      </c>
      <c r="H66" s="39">
        <f t="shared" si="7"/>
        <v>95490</v>
      </c>
      <c r="J66" s="12"/>
    </row>
    <row r="67" spans="1:10" ht="39" customHeight="1" hidden="1">
      <c r="A67" s="16">
        <v>56</v>
      </c>
      <c r="B67" s="15" t="s">
        <v>175</v>
      </c>
      <c r="C67" s="31">
        <v>110081060</v>
      </c>
      <c r="D67" s="68">
        <v>120</v>
      </c>
      <c r="E67" s="49" t="s">
        <v>174</v>
      </c>
      <c r="F67" s="48">
        <f>'прил 4 ведом'!G54</f>
        <v>0</v>
      </c>
      <c r="G67" s="48">
        <f>'прил 4 ведом'!H54</f>
        <v>95490</v>
      </c>
      <c r="H67" s="48">
        <f>'прил 4 ведом'!I54</f>
        <v>95490</v>
      </c>
      <c r="J67" s="12"/>
    </row>
    <row r="68" spans="1:10" ht="20.25" customHeight="1" hidden="1">
      <c r="A68" s="16">
        <v>57</v>
      </c>
      <c r="B68" s="51" t="s">
        <v>120</v>
      </c>
      <c r="C68" s="52">
        <v>120000000</v>
      </c>
      <c r="D68" s="68"/>
      <c r="E68" s="49"/>
      <c r="F68" s="53" t="e">
        <f>F71+#REF!+#REF!+#REF!</f>
        <v>#REF!</v>
      </c>
      <c r="G68" s="53" t="e">
        <f>G71+#REF!</f>
        <v>#REF!</v>
      </c>
      <c r="H68" s="53" t="e">
        <f>H71+#REF!</f>
        <v>#REF!</v>
      </c>
      <c r="J68" s="12"/>
    </row>
    <row r="69" spans="1:10" ht="18" customHeight="1" hidden="1">
      <c r="A69" s="16">
        <v>58</v>
      </c>
      <c r="B69" s="67" t="s">
        <v>195</v>
      </c>
      <c r="C69" s="32">
        <v>120073930</v>
      </c>
      <c r="D69" s="68"/>
      <c r="E69" s="49"/>
      <c r="F69" s="39" t="e">
        <f>#REF!</f>
        <v>#REF!</v>
      </c>
      <c r="G69" s="39" t="e">
        <f>#REF!</f>
        <v>#REF!</v>
      </c>
      <c r="H69" s="39" t="e">
        <f>#REF!</f>
        <v>#REF!</v>
      </c>
      <c r="J69" s="12"/>
    </row>
    <row r="70" spans="1:10" ht="30" customHeight="1">
      <c r="A70" s="16">
        <v>59</v>
      </c>
      <c r="B70" s="51" t="s">
        <v>356</v>
      </c>
      <c r="C70" s="52">
        <v>120000000</v>
      </c>
      <c r="D70" s="130"/>
      <c r="E70" s="130"/>
      <c r="F70" s="53">
        <f>F71</f>
        <v>402995</v>
      </c>
      <c r="G70" s="53">
        <f>G71</f>
        <v>372000</v>
      </c>
      <c r="H70" s="53">
        <f>H71</f>
        <v>394000</v>
      </c>
      <c r="J70" s="12"/>
    </row>
    <row r="71" spans="1:10" ht="183.75" customHeight="1">
      <c r="A71" s="16">
        <v>60</v>
      </c>
      <c r="B71" s="15" t="s">
        <v>121</v>
      </c>
      <c r="C71" s="31">
        <v>120081090</v>
      </c>
      <c r="D71" s="68"/>
      <c r="E71" s="49" t="s">
        <v>74</v>
      </c>
      <c r="F71" s="39">
        <f aca="true" t="shared" si="8" ref="F71:H74">F72</f>
        <v>402995</v>
      </c>
      <c r="G71" s="39">
        <f t="shared" si="8"/>
        <v>372000</v>
      </c>
      <c r="H71" s="39">
        <f t="shared" si="8"/>
        <v>394000</v>
      </c>
      <c r="J71" s="12"/>
    </row>
    <row r="72" spans="1:10" ht="51.75" customHeight="1">
      <c r="A72" s="16">
        <v>61</v>
      </c>
      <c r="B72" s="21" t="s">
        <v>67</v>
      </c>
      <c r="C72" s="31">
        <v>120081090</v>
      </c>
      <c r="D72" s="68">
        <v>200</v>
      </c>
      <c r="E72" s="49" t="s">
        <v>74</v>
      </c>
      <c r="F72" s="39">
        <f t="shared" si="8"/>
        <v>402995</v>
      </c>
      <c r="G72" s="39">
        <f t="shared" si="8"/>
        <v>372000</v>
      </c>
      <c r="H72" s="39">
        <f t="shared" si="8"/>
        <v>394000</v>
      </c>
      <c r="J72" s="12"/>
    </row>
    <row r="73" spans="1:10" ht="28.5" customHeight="1">
      <c r="A73" s="16">
        <v>62</v>
      </c>
      <c r="B73" s="21" t="s">
        <v>69</v>
      </c>
      <c r="C73" s="31">
        <v>120081090</v>
      </c>
      <c r="D73" s="68">
        <v>240</v>
      </c>
      <c r="E73" s="49"/>
      <c r="F73" s="39">
        <f t="shared" si="8"/>
        <v>402995</v>
      </c>
      <c r="G73" s="39">
        <f t="shared" si="8"/>
        <v>372000</v>
      </c>
      <c r="H73" s="39">
        <f t="shared" si="8"/>
        <v>394000</v>
      </c>
      <c r="J73" s="12"/>
    </row>
    <row r="74" spans="1:10" ht="41.25" customHeight="1">
      <c r="A74" s="16">
        <v>63</v>
      </c>
      <c r="B74" s="15" t="s">
        <v>71</v>
      </c>
      <c r="C74" s="31">
        <v>120081090</v>
      </c>
      <c r="D74" s="68">
        <v>240</v>
      </c>
      <c r="E74" s="49" t="s">
        <v>73</v>
      </c>
      <c r="F74" s="39">
        <f t="shared" si="8"/>
        <v>402995</v>
      </c>
      <c r="G74" s="39">
        <f t="shared" si="8"/>
        <v>372000</v>
      </c>
      <c r="H74" s="39">
        <f t="shared" si="8"/>
        <v>394000</v>
      </c>
      <c r="J74" s="12"/>
    </row>
    <row r="75" spans="1:10" ht="33" customHeight="1">
      <c r="A75" s="16">
        <v>64</v>
      </c>
      <c r="B75" s="15" t="s">
        <v>62</v>
      </c>
      <c r="C75" s="31">
        <v>120081090</v>
      </c>
      <c r="D75" s="68">
        <v>240</v>
      </c>
      <c r="E75" s="49" t="s">
        <v>74</v>
      </c>
      <c r="F75" s="48">
        <f>'прил 4 ведом'!G89</f>
        <v>402995</v>
      </c>
      <c r="G75" s="48">
        <f>'прил 4 ведом'!H89</f>
        <v>372000</v>
      </c>
      <c r="H75" s="48">
        <f>'прил 4 ведом'!I89</f>
        <v>394000</v>
      </c>
      <c r="J75" s="12"/>
    </row>
    <row r="76" spans="1:10" ht="30" customHeight="1">
      <c r="A76" s="16">
        <v>65</v>
      </c>
      <c r="B76" s="51" t="s">
        <v>33</v>
      </c>
      <c r="C76" s="52">
        <v>130000000</v>
      </c>
      <c r="D76" s="130"/>
      <c r="E76" s="130"/>
      <c r="F76" s="53">
        <f aca="true" t="shared" si="9" ref="F76:H78">F77</f>
        <v>346422</v>
      </c>
      <c r="G76" s="53">
        <f t="shared" si="9"/>
        <v>319365</v>
      </c>
      <c r="H76" s="53">
        <f t="shared" si="9"/>
        <v>342611</v>
      </c>
      <c r="J76" s="12"/>
    </row>
    <row r="77" spans="1:10" ht="129.75" customHeight="1">
      <c r="A77" s="16">
        <v>66</v>
      </c>
      <c r="B77" s="15" t="s">
        <v>124</v>
      </c>
      <c r="C77" s="31">
        <v>130082020</v>
      </c>
      <c r="D77" s="49"/>
      <c r="E77" s="49"/>
      <c r="F77" s="40">
        <f t="shared" si="9"/>
        <v>346422</v>
      </c>
      <c r="G77" s="40">
        <f t="shared" si="9"/>
        <v>319365</v>
      </c>
      <c r="H77" s="40">
        <f t="shared" si="9"/>
        <v>342611</v>
      </c>
      <c r="J77" s="12"/>
    </row>
    <row r="78" spans="1:10" ht="27.75" customHeight="1">
      <c r="A78" s="16">
        <v>67</v>
      </c>
      <c r="B78" s="21" t="s">
        <v>67</v>
      </c>
      <c r="C78" s="32">
        <v>130082020</v>
      </c>
      <c r="D78" s="49" t="s">
        <v>68</v>
      </c>
      <c r="E78" s="49"/>
      <c r="F78" s="39">
        <f t="shared" si="9"/>
        <v>346422</v>
      </c>
      <c r="G78" s="39">
        <f t="shared" si="9"/>
        <v>319365</v>
      </c>
      <c r="H78" s="39">
        <f t="shared" si="9"/>
        <v>342611</v>
      </c>
      <c r="J78" s="12"/>
    </row>
    <row r="79" spans="1:10" ht="41.25" customHeight="1">
      <c r="A79" s="16">
        <v>68</v>
      </c>
      <c r="B79" s="21" t="s">
        <v>69</v>
      </c>
      <c r="C79" s="32">
        <v>130082020</v>
      </c>
      <c r="D79" s="49" t="s">
        <v>70</v>
      </c>
      <c r="E79" s="49"/>
      <c r="F79" s="39">
        <f>F80</f>
        <v>346422</v>
      </c>
      <c r="G79" s="39">
        <f>G80</f>
        <v>319365</v>
      </c>
      <c r="H79" s="39">
        <f>H80</f>
        <v>342611</v>
      </c>
      <c r="J79" s="12"/>
    </row>
    <row r="80" spans="1:10" ht="36" customHeight="1">
      <c r="A80" s="16">
        <v>69</v>
      </c>
      <c r="B80" s="15" t="s">
        <v>180</v>
      </c>
      <c r="C80" s="31"/>
      <c r="D80" s="68"/>
      <c r="E80" s="49" t="s">
        <v>1</v>
      </c>
      <c r="F80" s="39">
        <f>F81+F84+F87</f>
        <v>346422</v>
      </c>
      <c r="G80" s="39">
        <f>G81+G84+G87</f>
        <v>319365</v>
      </c>
      <c r="H80" s="39">
        <f>H81+H84+H87</f>
        <v>342611</v>
      </c>
      <c r="J80" s="12"/>
    </row>
    <row r="81" spans="1:10" ht="141.75" customHeight="1">
      <c r="A81" s="16">
        <v>70</v>
      </c>
      <c r="B81" s="15" t="s">
        <v>125</v>
      </c>
      <c r="C81" s="32" t="s">
        <v>214</v>
      </c>
      <c r="D81" s="68"/>
      <c r="E81" s="49" t="s">
        <v>212</v>
      </c>
      <c r="F81" s="39">
        <f aca="true" t="shared" si="10" ref="F81:H82">F82</f>
        <v>234100</v>
      </c>
      <c r="G81" s="39">
        <f t="shared" si="10"/>
        <v>140500</v>
      </c>
      <c r="H81" s="39">
        <f t="shared" si="10"/>
        <v>156000</v>
      </c>
      <c r="J81" s="12"/>
    </row>
    <row r="82" spans="1:10" ht="45" customHeight="1">
      <c r="A82" s="16">
        <v>71</v>
      </c>
      <c r="B82" s="21" t="s">
        <v>67</v>
      </c>
      <c r="C82" s="32" t="s">
        <v>214</v>
      </c>
      <c r="D82" s="68">
        <v>200</v>
      </c>
      <c r="E82" s="49" t="s">
        <v>212</v>
      </c>
      <c r="F82" s="39">
        <f t="shared" si="10"/>
        <v>234100</v>
      </c>
      <c r="G82" s="39">
        <f t="shared" si="10"/>
        <v>140500</v>
      </c>
      <c r="H82" s="39">
        <f t="shared" si="10"/>
        <v>156000</v>
      </c>
      <c r="J82" s="12"/>
    </row>
    <row r="83" spans="1:10" ht="57" customHeight="1">
      <c r="A83" s="16">
        <v>72</v>
      </c>
      <c r="B83" s="21" t="s">
        <v>69</v>
      </c>
      <c r="C83" s="32" t="s">
        <v>214</v>
      </c>
      <c r="D83" s="68">
        <v>240</v>
      </c>
      <c r="E83" s="49" t="s">
        <v>212</v>
      </c>
      <c r="F83" s="39">
        <f>'прил 4 ведом'!G73</f>
        <v>234100</v>
      </c>
      <c r="G83" s="39">
        <f>'прил 4 ведом'!H73</f>
        <v>140500</v>
      </c>
      <c r="H83" s="39">
        <f>'прил 4 ведом'!I73</f>
        <v>156000</v>
      </c>
      <c r="J83" s="12"/>
    </row>
    <row r="84" spans="1:10" ht="168" customHeight="1">
      <c r="A84" s="16">
        <v>73</v>
      </c>
      <c r="B84" s="15" t="s">
        <v>213</v>
      </c>
      <c r="C84" s="32" t="s">
        <v>214</v>
      </c>
      <c r="D84" s="68"/>
      <c r="E84" s="49" t="s">
        <v>212</v>
      </c>
      <c r="F84" s="39">
        <f aca="true" t="shared" si="11" ref="F84:H85">F85</f>
        <v>12322</v>
      </c>
      <c r="G84" s="39">
        <f t="shared" si="11"/>
        <v>12937</v>
      </c>
      <c r="H84" s="39">
        <f t="shared" si="11"/>
        <v>13753</v>
      </c>
      <c r="J84" s="12"/>
    </row>
    <row r="85" spans="1:10" ht="39" customHeight="1">
      <c r="A85" s="16">
        <v>74</v>
      </c>
      <c r="B85" s="21" t="s">
        <v>67</v>
      </c>
      <c r="C85" s="32" t="s">
        <v>214</v>
      </c>
      <c r="D85" s="68">
        <v>200</v>
      </c>
      <c r="E85" s="49" t="s">
        <v>212</v>
      </c>
      <c r="F85" s="39">
        <f t="shared" si="11"/>
        <v>12322</v>
      </c>
      <c r="G85" s="39">
        <f t="shared" si="11"/>
        <v>12937</v>
      </c>
      <c r="H85" s="39">
        <f t="shared" si="11"/>
        <v>13753</v>
      </c>
      <c r="J85" s="12"/>
    </row>
    <row r="86" spans="1:8" ht="28.5" customHeight="1">
      <c r="A86" s="16">
        <v>75</v>
      </c>
      <c r="B86" s="21" t="s">
        <v>69</v>
      </c>
      <c r="C86" s="32" t="s">
        <v>214</v>
      </c>
      <c r="D86" s="68">
        <v>240</v>
      </c>
      <c r="E86" s="49" t="s">
        <v>212</v>
      </c>
      <c r="F86" s="39">
        <f>'прил 4 ведом'!G76</f>
        <v>12322</v>
      </c>
      <c r="G86" s="39">
        <f>'прил 4 ведом'!H76</f>
        <v>12937</v>
      </c>
      <c r="H86" s="39">
        <f>'прил 4 ведом'!I76</f>
        <v>13753</v>
      </c>
    </row>
    <row r="87" spans="1:8" ht="148.5" customHeight="1">
      <c r="A87" s="16">
        <v>76</v>
      </c>
      <c r="B87" s="15" t="s">
        <v>125</v>
      </c>
      <c r="C87" s="31">
        <v>130082020</v>
      </c>
      <c r="D87" s="68"/>
      <c r="E87" s="49" t="s">
        <v>212</v>
      </c>
      <c r="F87" s="39">
        <f aca="true" t="shared" si="12" ref="F87:H88">F88</f>
        <v>100000</v>
      </c>
      <c r="G87" s="39">
        <f t="shared" si="12"/>
        <v>165928</v>
      </c>
      <c r="H87" s="39">
        <f t="shared" si="12"/>
        <v>172858</v>
      </c>
    </row>
    <row r="88" spans="1:8" ht="28.5" customHeight="1">
      <c r="A88" s="16">
        <v>77</v>
      </c>
      <c r="B88" s="21" t="s">
        <v>67</v>
      </c>
      <c r="C88" s="31">
        <v>130082020</v>
      </c>
      <c r="D88" s="68">
        <v>200</v>
      </c>
      <c r="E88" s="49" t="s">
        <v>212</v>
      </c>
      <c r="F88" s="39">
        <f t="shared" si="12"/>
        <v>100000</v>
      </c>
      <c r="G88" s="39">
        <f t="shared" si="12"/>
        <v>165928</v>
      </c>
      <c r="H88" s="39">
        <f t="shared" si="12"/>
        <v>172858</v>
      </c>
    </row>
    <row r="89" spans="1:8" ht="39.75" customHeight="1">
      <c r="A89" s="16">
        <v>78</v>
      </c>
      <c r="B89" s="21" t="s">
        <v>69</v>
      </c>
      <c r="C89" s="31">
        <v>130082020</v>
      </c>
      <c r="D89" s="68">
        <v>240</v>
      </c>
      <c r="E89" s="49" t="s">
        <v>212</v>
      </c>
      <c r="F89" s="48">
        <f>'прил 4 ведом'!G82</f>
        <v>100000</v>
      </c>
      <c r="G89" s="48">
        <f>'прил 4 ведом'!H82</f>
        <v>165928</v>
      </c>
      <c r="H89" s="48">
        <f>'прил 4 ведом'!I82</f>
        <v>172858</v>
      </c>
    </row>
    <row r="90" spans="1:8" ht="42" customHeight="1">
      <c r="A90" s="16">
        <v>79</v>
      </c>
      <c r="B90" s="51" t="s">
        <v>142</v>
      </c>
      <c r="C90" s="52">
        <v>1400000000</v>
      </c>
      <c r="D90" s="68"/>
      <c r="E90" s="49"/>
      <c r="F90" s="53">
        <f>F91+F96+F104+F109+F114</f>
        <v>2554477.99</v>
      </c>
      <c r="G90" s="53">
        <f>G91+G96+G104+G109+G114</f>
        <v>2509580</v>
      </c>
      <c r="H90" s="53">
        <f>H91+H96+H104+H109+H114</f>
        <v>2509580</v>
      </c>
    </row>
    <row r="91" spans="1:8" ht="157.5" customHeight="1">
      <c r="A91" s="16">
        <v>80</v>
      </c>
      <c r="B91" s="15" t="s">
        <v>143</v>
      </c>
      <c r="C91" s="31" t="s">
        <v>92</v>
      </c>
      <c r="D91" s="68"/>
      <c r="E91" s="49"/>
      <c r="F91" s="39">
        <f>F92</f>
        <v>40086.99</v>
      </c>
      <c r="G91" s="39">
        <f aca="true" t="shared" si="13" ref="G91:H94">G92</f>
        <v>0</v>
      </c>
      <c r="H91" s="39">
        <f t="shared" si="13"/>
        <v>0</v>
      </c>
    </row>
    <row r="92" spans="1:8" ht="57.75" customHeight="1">
      <c r="A92" s="16">
        <v>81</v>
      </c>
      <c r="B92" s="21" t="s">
        <v>67</v>
      </c>
      <c r="C92" s="31" t="s">
        <v>92</v>
      </c>
      <c r="D92" s="68">
        <v>200</v>
      </c>
      <c r="E92" s="49"/>
      <c r="F92" s="39">
        <f>F93</f>
        <v>40086.99</v>
      </c>
      <c r="G92" s="39">
        <f t="shared" si="13"/>
        <v>0</v>
      </c>
      <c r="H92" s="39">
        <f t="shared" si="13"/>
        <v>0</v>
      </c>
    </row>
    <row r="93" spans="1:8" ht="54" customHeight="1">
      <c r="A93" s="16">
        <v>82</v>
      </c>
      <c r="B93" s="21" t="s">
        <v>69</v>
      </c>
      <c r="C93" s="31" t="s">
        <v>92</v>
      </c>
      <c r="D93" s="68">
        <v>240</v>
      </c>
      <c r="E93" s="49"/>
      <c r="F93" s="39">
        <f>F94</f>
        <v>40086.99</v>
      </c>
      <c r="G93" s="39">
        <f t="shared" si="13"/>
        <v>0</v>
      </c>
      <c r="H93" s="39">
        <f t="shared" si="13"/>
        <v>0</v>
      </c>
    </row>
    <row r="94" spans="1:8" ht="42" customHeight="1">
      <c r="A94" s="16">
        <v>83</v>
      </c>
      <c r="B94" s="15" t="s">
        <v>134</v>
      </c>
      <c r="C94" s="31" t="s">
        <v>92</v>
      </c>
      <c r="D94" s="68">
        <v>240</v>
      </c>
      <c r="E94" s="49" t="s">
        <v>135</v>
      </c>
      <c r="F94" s="39">
        <f>F95</f>
        <v>40086.99</v>
      </c>
      <c r="G94" s="39">
        <f t="shared" si="13"/>
        <v>0</v>
      </c>
      <c r="H94" s="39">
        <f t="shared" si="13"/>
        <v>0</v>
      </c>
    </row>
    <row r="95" spans="1:8" ht="17.25" customHeight="1">
      <c r="A95" s="16">
        <v>84</v>
      </c>
      <c r="B95" s="15" t="s">
        <v>136</v>
      </c>
      <c r="C95" s="31" t="s">
        <v>92</v>
      </c>
      <c r="D95" s="68">
        <v>240</v>
      </c>
      <c r="E95" s="49" t="s">
        <v>137</v>
      </c>
      <c r="F95" s="48">
        <v>40086.99</v>
      </c>
      <c r="G95" s="48">
        <v>0</v>
      </c>
      <c r="H95" s="48">
        <v>0</v>
      </c>
    </row>
    <row r="96" spans="1:8" ht="33" customHeight="1">
      <c r="A96" s="16">
        <v>85</v>
      </c>
      <c r="B96" s="15" t="s">
        <v>146</v>
      </c>
      <c r="C96" s="31" t="s">
        <v>92</v>
      </c>
      <c r="D96" s="68"/>
      <c r="E96" s="49"/>
      <c r="F96" s="39">
        <f>F97</f>
        <v>4811</v>
      </c>
      <c r="G96" s="39">
        <f aca="true" t="shared" si="14" ref="G96:H99">G97</f>
        <v>0</v>
      </c>
      <c r="H96" s="39">
        <f t="shared" si="14"/>
        <v>0</v>
      </c>
    </row>
    <row r="97" spans="1:8" ht="66.75" customHeight="1">
      <c r="A97" s="16">
        <v>86</v>
      </c>
      <c r="B97" s="21" t="s">
        <v>67</v>
      </c>
      <c r="C97" s="31" t="s">
        <v>92</v>
      </c>
      <c r="D97" s="68">
        <v>200</v>
      </c>
      <c r="E97" s="49"/>
      <c r="F97" s="39">
        <v>4811</v>
      </c>
      <c r="G97" s="39">
        <f t="shared" si="14"/>
        <v>0</v>
      </c>
      <c r="H97" s="39">
        <f t="shared" si="14"/>
        <v>0</v>
      </c>
    </row>
    <row r="98" spans="1:8" ht="25.5" customHeight="1" hidden="1">
      <c r="A98" s="16">
        <v>87</v>
      </c>
      <c r="B98" s="21" t="s">
        <v>69</v>
      </c>
      <c r="C98" s="31" t="s">
        <v>92</v>
      </c>
      <c r="D98" s="68">
        <v>240</v>
      </c>
      <c r="E98" s="49"/>
      <c r="F98" s="39">
        <f>F99</f>
        <v>4065</v>
      </c>
      <c r="G98" s="39">
        <f t="shared" si="14"/>
        <v>0</v>
      </c>
      <c r="H98" s="39">
        <f t="shared" si="14"/>
        <v>0</v>
      </c>
    </row>
    <row r="99" spans="1:8" ht="78.75" customHeight="1" hidden="1">
      <c r="A99" s="16">
        <v>88</v>
      </c>
      <c r="B99" s="15" t="s">
        <v>134</v>
      </c>
      <c r="C99" s="31" t="s">
        <v>92</v>
      </c>
      <c r="D99" s="68">
        <v>240</v>
      </c>
      <c r="E99" s="49" t="s">
        <v>135</v>
      </c>
      <c r="F99" s="39">
        <f>F100</f>
        <v>4065</v>
      </c>
      <c r="G99" s="39">
        <f t="shared" si="14"/>
        <v>0</v>
      </c>
      <c r="H99" s="39">
        <f t="shared" si="14"/>
        <v>0</v>
      </c>
    </row>
    <row r="100" spans="1:8" ht="45" customHeight="1" hidden="1">
      <c r="A100" s="16">
        <v>89</v>
      </c>
      <c r="B100" s="15" t="s">
        <v>136</v>
      </c>
      <c r="C100" s="31" t="s">
        <v>92</v>
      </c>
      <c r="D100" s="68">
        <v>240</v>
      </c>
      <c r="E100" s="49" t="s">
        <v>137</v>
      </c>
      <c r="F100" s="48">
        <v>4065</v>
      </c>
      <c r="G100" s="48">
        <v>0</v>
      </c>
      <c r="H100" s="48">
        <v>0</v>
      </c>
    </row>
    <row r="101" spans="1:8" ht="18.75" customHeight="1" hidden="1">
      <c r="A101" s="16">
        <v>90</v>
      </c>
      <c r="B101" s="51" t="s">
        <v>245</v>
      </c>
      <c r="C101" s="52">
        <v>140000000</v>
      </c>
      <c r="D101" s="49"/>
      <c r="E101" s="49"/>
      <c r="F101" s="53" t="e">
        <f>F102+F104</f>
        <v>#REF!</v>
      </c>
      <c r="G101" s="53" t="e">
        <f>G102+G104</f>
        <v>#REF!</v>
      </c>
      <c r="H101" s="53" t="e">
        <f>H102+H104</f>
        <v>#REF!</v>
      </c>
    </row>
    <row r="102" spans="1:8" ht="16.5" customHeight="1" hidden="1">
      <c r="A102" s="16">
        <v>91</v>
      </c>
      <c r="B102" s="30" t="s">
        <v>196</v>
      </c>
      <c r="C102" s="35">
        <v>210000000</v>
      </c>
      <c r="D102" s="49"/>
      <c r="E102" s="49"/>
      <c r="F102" s="38" t="e">
        <f>F103</f>
        <v>#REF!</v>
      </c>
      <c r="G102" s="38" t="e">
        <f>G103</f>
        <v>#REF!</v>
      </c>
      <c r="H102" s="38" t="e">
        <f>H103</f>
        <v>#REF!</v>
      </c>
    </row>
    <row r="103" spans="1:8" ht="16.5" customHeight="1" hidden="1">
      <c r="A103" s="16">
        <v>92</v>
      </c>
      <c r="B103" s="21" t="s">
        <v>197</v>
      </c>
      <c r="C103" s="32">
        <v>210082060</v>
      </c>
      <c r="D103" s="49"/>
      <c r="E103" s="49"/>
      <c r="F103" s="39" t="e">
        <f>#REF!</f>
        <v>#REF!</v>
      </c>
      <c r="G103" s="39" t="e">
        <f>#REF!</f>
        <v>#REF!</v>
      </c>
      <c r="H103" s="39" t="e">
        <f>#REF!</f>
        <v>#REF!</v>
      </c>
    </row>
    <row r="104" spans="1:8" ht="38.25" customHeight="1">
      <c r="A104" s="16">
        <v>93</v>
      </c>
      <c r="B104" s="21" t="s">
        <v>246</v>
      </c>
      <c r="C104" s="32">
        <v>140000000</v>
      </c>
      <c r="D104" s="49"/>
      <c r="E104" s="49"/>
      <c r="F104" s="39">
        <f>F105</f>
        <v>190980</v>
      </c>
      <c r="G104" s="39">
        <f>G105</f>
        <v>190980</v>
      </c>
      <c r="H104" s="39">
        <f>H105</f>
        <v>190980</v>
      </c>
    </row>
    <row r="105" spans="1:8" ht="138.75" customHeight="1">
      <c r="A105" s="16">
        <v>94</v>
      </c>
      <c r="B105" s="63" t="s">
        <v>244</v>
      </c>
      <c r="C105" s="50">
        <f>C109</f>
        <v>140082060</v>
      </c>
      <c r="D105" s="49" t="s">
        <v>68</v>
      </c>
      <c r="E105" s="49" t="s">
        <v>243</v>
      </c>
      <c r="F105" s="39">
        <v>190980</v>
      </c>
      <c r="G105" s="39">
        <v>190980</v>
      </c>
      <c r="H105" s="39">
        <v>190980</v>
      </c>
    </row>
    <row r="106" spans="1:8" ht="66.75" customHeight="1">
      <c r="A106" s="16">
        <v>95</v>
      </c>
      <c r="B106" s="21" t="s">
        <v>67</v>
      </c>
      <c r="C106" s="31">
        <f>C105</f>
        <v>140082060</v>
      </c>
      <c r="D106" s="125">
        <v>240</v>
      </c>
      <c r="E106" s="49" t="s">
        <v>243</v>
      </c>
      <c r="F106" s="39">
        <v>190980</v>
      </c>
      <c r="G106" s="39">
        <v>190980</v>
      </c>
      <c r="H106" s="39">
        <v>190980</v>
      </c>
    </row>
    <row r="107" spans="1:8" ht="39.75" customHeight="1">
      <c r="A107" s="16">
        <v>96</v>
      </c>
      <c r="B107" s="21" t="s">
        <v>69</v>
      </c>
      <c r="C107" s="31">
        <f>C106</f>
        <v>140082060</v>
      </c>
      <c r="D107" s="125">
        <v>240</v>
      </c>
      <c r="E107" s="49" t="s">
        <v>243</v>
      </c>
      <c r="F107" s="48">
        <v>190980</v>
      </c>
      <c r="G107" s="48">
        <v>190980</v>
      </c>
      <c r="H107" s="48">
        <v>190980</v>
      </c>
    </row>
    <row r="108" spans="1:8" ht="38.25" customHeight="1">
      <c r="A108" s="16">
        <v>97</v>
      </c>
      <c r="B108" s="21" t="s">
        <v>246</v>
      </c>
      <c r="C108" s="32">
        <v>140000000</v>
      </c>
      <c r="D108" s="49"/>
      <c r="E108" s="49"/>
      <c r="F108" s="39">
        <v>190980</v>
      </c>
      <c r="G108" s="39">
        <v>190980</v>
      </c>
      <c r="H108" s="39">
        <v>190980</v>
      </c>
    </row>
    <row r="109" spans="1:8" ht="153" customHeight="1">
      <c r="A109" s="16">
        <v>98</v>
      </c>
      <c r="B109" s="21" t="s">
        <v>247</v>
      </c>
      <c r="C109" s="32">
        <v>140082060</v>
      </c>
      <c r="D109" s="49"/>
      <c r="E109" s="49"/>
      <c r="F109" s="39">
        <f>F110</f>
        <v>2246600</v>
      </c>
      <c r="G109" s="39">
        <f>G110</f>
        <v>2246600</v>
      </c>
      <c r="H109" s="39">
        <f>H110</f>
        <v>2246600</v>
      </c>
    </row>
    <row r="110" spans="1:8" ht="75" customHeight="1">
      <c r="A110" s="16">
        <v>99</v>
      </c>
      <c r="B110" s="21" t="s">
        <v>79</v>
      </c>
      <c r="C110" s="32">
        <f>C109</f>
        <v>140082060</v>
      </c>
      <c r="D110" s="49" t="s">
        <v>78</v>
      </c>
      <c r="E110" s="49"/>
      <c r="F110" s="39">
        <f>F111</f>
        <v>2246600</v>
      </c>
      <c r="G110" s="39">
        <f aca="true" t="shared" si="15" ref="G110:H112">G111</f>
        <v>2246600</v>
      </c>
      <c r="H110" s="39">
        <f t="shared" si="15"/>
        <v>2246600</v>
      </c>
    </row>
    <row r="111" spans="1:8" ht="30.75" customHeight="1">
      <c r="A111" s="16">
        <v>100</v>
      </c>
      <c r="B111" s="21" t="s">
        <v>80</v>
      </c>
      <c r="C111" s="32">
        <f>C110</f>
        <v>140082060</v>
      </c>
      <c r="D111" s="49" t="s">
        <v>77</v>
      </c>
      <c r="E111" s="49"/>
      <c r="F111" s="39">
        <f>F112</f>
        <v>2246600</v>
      </c>
      <c r="G111" s="39">
        <f t="shared" si="15"/>
        <v>2246600</v>
      </c>
      <c r="H111" s="39">
        <f t="shared" si="15"/>
        <v>2246600</v>
      </c>
    </row>
    <row r="112" spans="1:8" ht="16.5" customHeight="1">
      <c r="A112" s="16">
        <v>101</v>
      </c>
      <c r="B112" s="21" t="s">
        <v>20</v>
      </c>
      <c r="C112" s="32">
        <f>C111</f>
        <v>140082060</v>
      </c>
      <c r="D112" s="49" t="s">
        <v>77</v>
      </c>
      <c r="E112" s="49" t="s">
        <v>11</v>
      </c>
      <c r="F112" s="39">
        <f>F113</f>
        <v>2246600</v>
      </c>
      <c r="G112" s="39">
        <f t="shared" si="15"/>
        <v>2246600</v>
      </c>
      <c r="H112" s="39">
        <f t="shared" si="15"/>
        <v>2246600</v>
      </c>
    </row>
    <row r="113" spans="1:8" ht="16.5" customHeight="1">
      <c r="A113" s="16">
        <v>102</v>
      </c>
      <c r="B113" s="21" t="s">
        <v>4</v>
      </c>
      <c r="C113" s="32">
        <f>C112</f>
        <v>140082060</v>
      </c>
      <c r="D113" s="49" t="s">
        <v>77</v>
      </c>
      <c r="E113" s="49" t="s">
        <v>12</v>
      </c>
      <c r="F113" s="48">
        <f>'прил 4 ведом'!G131</f>
        <v>2246600</v>
      </c>
      <c r="G113" s="48">
        <f>'прил 4 ведом'!H131</f>
        <v>2246600</v>
      </c>
      <c r="H113" s="48">
        <f>'прил 4 ведом'!I131</f>
        <v>2246600</v>
      </c>
    </row>
    <row r="114" spans="1:8" ht="218.25" customHeight="1">
      <c r="A114" s="16">
        <v>103</v>
      </c>
      <c r="B114" s="65" t="s">
        <v>258</v>
      </c>
      <c r="C114" s="32">
        <v>140082110</v>
      </c>
      <c r="D114" s="49" t="s">
        <v>193</v>
      </c>
      <c r="E114" s="49" t="s">
        <v>190</v>
      </c>
      <c r="F114" s="48">
        <f aca="true" t="shared" si="16" ref="F114:H115">F115</f>
        <v>72000</v>
      </c>
      <c r="G114" s="48">
        <f t="shared" si="16"/>
        <v>72000</v>
      </c>
      <c r="H114" s="48">
        <f t="shared" si="16"/>
        <v>72000</v>
      </c>
    </row>
    <row r="115" spans="1:8" ht="15" customHeight="1">
      <c r="A115" s="16">
        <v>104</v>
      </c>
      <c r="B115" s="66" t="s">
        <v>194</v>
      </c>
      <c r="C115" s="32">
        <v>140082110</v>
      </c>
      <c r="D115" s="49" t="s">
        <v>78</v>
      </c>
      <c r="E115" s="49" t="s">
        <v>190</v>
      </c>
      <c r="F115" s="48">
        <f t="shared" si="16"/>
        <v>72000</v>
      </c>
      <c r="G115" s="48">
        <f t="shared" si="16"/>
        <v>72000</v>
      </c>
      <c r="H115" s="48">
        <f t="shared" si="16"/>
        <v>72000</v>
      </c>
    </row>
    <row r="116" spans="1:8" ht="15" customHeight="1">
      <c r="A116" s="16">
        <v>105</v>
      </c>
      <c r="B116" s="66" t="s">
        <v>164</v>
      </c>
      <c r="C116" s="32">
        <v>140082110</v>
      </c>
      <c r="D116" s="126">
        <v>540</v>
      </c>
      <c r="E116" s="49" t="s">
        <v>190</v>
      </c>
      <c r="F116" s="48">
        <v>72000</v>
      </c>
      <c r="G116" s="48">
        <v>72000</v>
      </c>
      <c r="H116" s="48">
        <v>72000</v>
      </c>
    </row>
    <row r="117" spans="1:8" ht="28.5" customHeight="1">
      <c r="A117" s="16">
        <v>106</v>
      </c>
      <c r="B117" s="51" t="s">
        <v>54</v>
      </c>
      <c r="C117" s="52">
        <v>8100000000</v>
      </c>
      <c r="D117" s="68"/>
      <c r="E117" s="49"/>
      <c r="F117" s="53">
        <f>F118</f>
        <v>5255050.06</v>
      </c>
      <c r="G117" s="53">
        <f>G118</f>
        <v>4762083</v>
      </c>
      <c r="H117" s="53">
        <f>H118</f>
        <v>4792035</v>
      </c>
    </row>
    <row r="118" spans="1:8" ht="30.75" customHeight="1">
      <c r="A118" s="16">
        <v>107</v>
      </c>
      <c r="B118" s="18" t="s">
        <v>58</v>
      </c>
      <c r="C118" s="31">
        <v>8110000000</v>
      </c>
      <c r="D118" s="68"/>
      <c r="E118" s="49"/>
      <c r="F118" s="40">
        <f>F119+F128+F133+F138+F159+F163</f>
        <v>5255050.06</v>
      </c>
      <c r="G118" s="40">
        <f>G119+G128+G133+G138+G159+G163</f>
        <v>4762083</v>
      </c>
      <c r="H118" s="40">
        <f>H119+H128+H133+H138+H159+H163</f>
        <v>4792035</v>
      </c>
    </row>
    <row r="119" spans="1:8" ht="113.25" customHeight="1">
      <c r="A119" s="16">
        <v>108</v>
      </c>
      <c r="B119" s="15" t="s">
        <v>29</v>
      </c>
      <c r="C119" s="31">
        <v>8110051180</v>
      </c>
      <c r="D119" s="49"/>
      <c r="E119" s="49"/>
      <c r="F119" s="40">
        <f>F120+F124</f>
        <v>151511</v>
      </c>
      <c r="G119" s="40">
        <f>G120+G124</f>
        <v>158148</v>
      </c>
      <c r="H119" s="40">
        <f>H120+H124</f>
        <v>163970</v>
      </c>
    </row>
    <row r="120" spans="1:8" ht="30.75" customHeight="1">
      <c r="A120" s="16">
        <v>109</v>
      </c>
      <c r="B120" s="18" t="s">
        <v>256</v>
      </c>
      <c r="C120" s="31">
        <v>8110051180</v>
      </c>
      <c r="D120" s="49" t="s">
        <v>105</v>
      </c>
      <c r="E120" s="49"/>
      <c r="F120" s="40">
        <f aca="true" t="shared" si="17" ref="F120:H122">F121</f>
        <v>124225</v>
      </c>
      <c r="G120" s="40">
        <f t="shared" si="17"/>
        <v>124225</v>
      </c>
      <c r="H120" s="40">
        <f t="shared" si="17"/>
        <v>124225</v>
      </c>
    </row>
    <row r="121" spans="1:8" ht="30.75" customHeight="1">
      <c r="A121" s="16">
        <v>110</v>
      </c>
      <c r="B121" s="18" t="s">
        <v>53</v>
      </c>
      <c r="C121" s="33">
        <v>8110051180</v>
      </c>
      <c r="D121" s="49" t="s">
        <v>66</v>
      </c>
      <c r="E121" s="49"/>
      <c r="F121" s="40">
        <f t="shared" si="17"/>
        <v>124225</v>
      </c>
      <c r="G121" s="40">
        <f t="shared" si="17"/>
        <v>124225</v>
      </c>
      <c r="H121" s="40">
        <f t="shared" si="17"/>
        <v>124225</v>
      </c>
    </row>
    <row r="122" spans="1:8" ht="18" customHeight="1">
      <c r="A122" s="16">
        <v>111</v>
      </c>
      <c r="B122" s="15" t="s">
        <v>176</v>
      </c>
      <c r="C122" s="33">
        <v>8110051180</v>
      </c>
      <c r="D122" s="49" t="s">
        <v>66</v>
      </c>
      <c r="E122" s="49" t="s">
        <v>178</v>
      </c>
      <c r="F122" s="40">
        <f t="shared" si="17"/>
        <v>124225</v>
      </c>
      <c r="G122" s="40">
        <f t="shared" si="17"/>
        <v>124225</v>
      </c>
      <c r="H122" s="40">
        <f t="shared" si="17"/>
        <v>124225</v>
      </c>
    </row>
    <row r="123" spans="1:8" ht="41.25" customHeight="1">
      <c r="A123" s="16">
        <v>112</v>
      </c>
      <c r="B123" s="15" t="s">
        <v>177</v>
      </c>
      <c r="C123" s="33">
        <v>8110051180</v>
      </c>
      <c r="D123" s="49" t="s">
        <v>66</v>
      </c>
      <c r="E123" s="49" t="s">
        <v>179</v>
      </c>
      <c r="F123" s="48">
        <f>'прил 4 ведом'!G64</f>
        <v>124225</v>
      </c>
      <c r="G123" s="48">
        <f>'прил 4 ведом'!H64</f>
        <v>124225</v>
      </c>
      <c r="H123" s="48">
        <f>'прил 4 ведом'!I64</f>
        <v>124225</v>
      </c>
    </row>
    <row r="124" spans="1:8" ht="30.75" customHeight="1">
      <c r="A124" s="16">
        <v>113</v>
      </c>
      <c r="B124" s="18" t="s">
        <v>67</v>
      </c>
      <c r="C124" s="33">
        <v>8110051180</v>
      </c>
      <c r="D124" s="49" t="s">
        <v>68</v>
      </c>
      <c r="E124" s="49"/>
      <c r="F124" s="40">
        <f aca="true" t="shared" si="18" ref="F124:H126">F125</f>
        <v>27286</v>
      </c>
      <c r="G124" s="40">
        <f t="shared" si="18"/>
        <v>33923</v>
      </c>
      <c r="H124" s="40">
        <f t="shared" si="18"/>
        <v>39745</v>
      </c>
    </row>
    <row r="125" spans="1:8" ht="30.75" customHeight="1">
      <c r="A125" s="16">
        <v>114</v>
      </c>
      <c r="B125" s="18" t="s">
        <v>69</v>
      </c>
      <c r="C125" s="33">
        <v>8110051180</v>
      </c>
      <c r="D125" s="49" t="s">
        <v>70</v>
      </c>
      <c r="E125" s="49"/>
      <c r="F125" s="40">
        <f t="shared" si="18"/>
        <v>27286</v>
      </c>
      <c r="G125" s="40">
        <f t="shared" si="18"/>
        <v>33923</v>
      </c>
      <c r="H125" s="40">
        <f t="shared" si="18"/>
        <v>39745</v>
      </c>
    </row>
    <row r="126" spans="1:8" ht="16.5" customHeight="1">
      <c r="A126" s="16">
        <v>115</v>
      </c>
      <c r="B126" s="15" t="s">
        <v>176</v>
      </c>
      <c r="C126" s="33">
        <v>8110051180</v>
      </c>
      <c r="D126" s="49" t="s">
        <v>70</v>
      </c>
      <c r="E126" s="49" t="s">
        <v>178</v>
      </c>
      <c r="F126" s="40">
        <f t="shared" si="18"/>
        <v>27286</v>
      </c>
      <c r="G126" s="40">
        <f t="shared" si="18"/>
        <v>33923</v>
      </c>
      <c r="H126" s="40">
        <f t="shared" si="18"/>
        <v>39745</v>
      </c>
    </row>
    <row r="127" spans="1:8" ht="30" customHeight="1">
      <c r="A127" s="16">
        <v>116</v>
      </c>
      <c r="B127" s="15" t="s">
        <v>177</v>
      </c>
      <c r="C127" s="33">
        <v>8110051180</v>
      </c>
      <c r="D127" s="49" t="s">
        <v>70</v>
      </c>
      <c r="E127" s="49" t="s">
        <v>179</v>
      </c>
      <c r="F127" s="48">
        <f>'прил 4 ведом'!G66</f>
        <v>27286</v>
      </c>
      <c r="G127" s="48">
        <v>33923</v>
      </c>
      <c r="H127" s="48">
        <f>'прил 4 ведом'!I66</f>
        <v>39745</v>
      </c>
    </row>
    <row r="128" spans="1:8" ht="131.25" customHeight="1">
      <c r="A128" s="16">
        <v>117</v>
      </c>
      <c r="B128" s="120" t="s">
        <v>59</v>
      </c>
      <c r="C128" s="52">
        <v>8110075140</v>
      </c>
      <c r="D128" s="49"/>
      <c r="E128" s="49"/>
      <c r="F128" s="48">
        <f aca="true" t="shared" si="19" ref="F128:H131">F129</f>
        <v>7715</v>
      </c>
      <c r="G128" s="48">
        <f t="shared" si="19"/>
        <v>7715</v>
      </c>
      <c r="H128" s="48">
        <f t="shared" si="19"/>
        <v>7715</v>
      </c>
    </row>
    <row r="129" spans="1:8" ht="32.25" customHeight="1">
      <c r="A129" s="16">
        <v>118</v>
      </c>
      <c r="B129" s="21" t="s">
        <v>67</v>
      </c>
      <c r="C129" s="32">
        <v>8110075140</v>
      </c>
      <c r="D129" s="49" t="s">
        <v>68</v>
      </c>
      <c r="E129" s="49"/>
      <c r="F129" s="39">
        <f t="shared" si="19"/>
        <v>7715</v>
      </c>
      <c r="G129" s="39">
        <f t="shared" si="19"/>
        <v>7715</v>
      </c>
      <c r="H129" s="39">
        <f t="shared" si="19"/>
        <v>7715</v>
      </c>
    </row>
    <row r="130" spans="1:8" ht="39" customHeight="1">
      <c r="A130" s="16">
        <v>119</v>
      </c>
      <c r="B130" s="21" t="s">
        <v>69</v>
      </c>
      <c r="C130" s="32">
        <v>8110075140</v>
      </c>
      <c r="D130" s="49" t="s">
        <v>70</v>
      </c>
      <c r="E130" s="49"/>
      <c r="F130" s="39">
        <f t="shared" si="19"/>
        <v>7715</v>
      </c>
      <c r="G130" s="39">
        <f t="shared" si="19"/>
        <v>7715</v>
      </c>
      <c r="H130" s="39">
        <f t="shared" si="19"/>
        <v>7715</v>
      </c>
    </row>
    <row r="131" spans="1:8" ht="16.5" customHeight="1">
      <c r="A131" s="16">
        <v>120</v>
      </c>
      <c r="B131" s="15" t="s">
        <v>166</v>
      </c>
      <c r="C131" s="32">
        <v>8110075140</v>
      </c>
      <c r="D131" s="49" t="s">
        <v>70</v>
      </c>
      <c r="E131" s="49" t="s">
        <v>6</v>
      </c>
      <c r="F131" s="39">
        <f t="shared" si="19"/>
        <v>7715</v>
      </c>
      <c r="G131" s="39">
        <f t="shared" si="19"/>
        <v>7715</v>
      </c>
      <c r="H131" s="39">
        <f t="shared" si="19"/>
        <v>7715</v>
      </c>
    </row>
    <row r="132" spans="1:8" ht="20.25" customHeight="1">
      <c r="A132" s="16">
        <v>121</v>
      </c>
      <c r="B132" s="15" t="s">
        <v>175</v>
      </c>
      <c r="C132" s="32">
        <v>8110075140</v>
      </c>
      <c r="D132" s="49" t="s">
        <v>70</v>
      </c>
      <c r="E132" s="49" t="s">
        <v>174</v>
      </c>
      <c r="F132" s="48">
        <f>'прил 4 ведом'!G41</f>
        <v>7715</v>
      </c>
      <c r="G132" s="48">
        <f>'прил 4 ведом'!H41</f>
        <v>7715</v>
      </c>
      <c r="H132" s="48">
        <f>'прил 4 ведом'!I41</f>
        <v>7715</v>
      </c>
    </row>
    <row r="133" spans="1:8" ht="80.25" customHeight="1">
      <c r="A133" s="16">
        <v>122</v>
      </c>
      <c r="B133" s="69" t="s">
        <v>150</v>
      </c>
      <c r="C133" s="50">
        <v>8110080050</v>
      </c>
      <c r="D133" s="49"/>
      <c r="E133" s="49"/>
      <c r="F133" s="48">
        <f aca="true" t="shared" si="20" ref="F133:H136">F134</f>
        <v>1000</v>
      </c>
      <c r="G133" s="48">
        <f t="shared" si="20"/>
        <v>1000</v>
      </c>
      <c r="H133" s="48">
        <f t="shared" si="20"/>
        <v>1000</v>
      </c>
    </row>
    <row r="134" spans="1:8" ht="16.5" customHeight="1">
      <c r="A134" s="16">
        <v>123</v>
      </c>
      <c r="B134" s="15" t="s">
        <v>56</v>
      </c>
      <c r="C134" s="31">
        <v>8110080050</v>
      </c>
      <c r="D134" s="49" t="s">
        <v>57</v>
      </c>
      <c r="E134" s="49"/>
      <c r="F134" s="39">
        <f t="shared" si="20"/>
        <v>1000</v>
      </c>
      <c r="G134" s="39">
        <f t="shared" si="20"/>
        <v>1000</v>
      </c>
      <c r="H134" s="39">
        <f t="shared" si="20"/>
        <v>1000</v>
      </c>
    </row>
    <row r="135" spans="1:8" ht="18" customHeight="1">
      <c r="A135" s="16">
        <v>124</v>
      </c>
      <c r="B135" s="15" t="s">
        <v>104</v>
      </c>
      <c r="C135" s="31">
        <v>8110080050</v>
      </c>
      <c r="D135" s="49" t="s">
        <v>103</v>
      </c>
      <c r="E135" s="49"/>
      <c r="F135" s="36">
        <f t="shared" si="20"/>
        <v>1000</v>
      </c>
      <c r="G135" s="36">
        <f t="shared" si="20"/>
        <v>1000</v>
      </c>
      <c r="H135" s="36">
        <f t="shared" si="20"/>
        <v>1000</v>
      </c>
    </row>
    <row r="136" spans="1:8" ht="16.5" customHeight="1">
      <c r="A136" s="16">
        <v>125</v>
      </c>
      <c r="B136" s="15" t="s">
        <v>166</v>
      </c>
      <c r="C136" s="31">
        <v>8110080050</v>
      </c>
      <c r="D136" s="49" t="s">
        <v>103</v>
      </c>
      <c r="E136" s="49" t="s">
        <v>6</v>
      </c>
      <c r="F136" s="36">
        <f t="shared" si="20"/>
        <v>1000</v>
      </c>
      <c r="G136" s="36">
        <f t="shared" si="20"/>
        <v>1000</v>
      </c>
      <c r="H136" s="36">
        <f t="shared" si="20"/>
        <v>1000</v>
      </c>
    </row>
    <row r="137" spans="1:8" ht="17.25" customHeight="1">
      <c r="A137" s="16">
        <v>126</v>
      </c>
      <c r="B137" s="15" t="s">
        <v>104</v>
      </c>
      <c r="C137" s="31">
        <v>8110080050</v>
      </c>
      <c r="D137" s="68">
        <v>870</v>
      </c>
      <c r="E137" s="49" t="s">
        <v>18</v>
      </c>
      <c r="F137" s="36">
        <v>1000</v>
      </c>
      <c r="G137" s="36">
        <v>1000</v>
      </c>
      <c r="H137" s="36">
        <v>1000</v>
      </c>
    </row>
    <row r="138" spans="1:8" ht="87" customHeight="1">
      <c r="A138" s="16">
        <v>127</v>
      </c>
      <c r="B138" s="120" t="s">
        <v>55</v>
      </c>
      <c r="C138" s="50">
        <v>8110080210</v>
      </c>
      <c r="D138" s="126"/>
      <c r="E138" s="49"/>
      <c r="F138" s="48">
        <f>F142+F146+F150+F139</f>
        <v>4988420.06</v>
      </c>
      <c r="G138" s="48">
        <f>G142+G146+G150</f>
        <v>4568816</v>
      </c>
      <c r="H138" s="48">
        <f>H142+H146+H150</f>
        <v>4592946</v>
      </c>
    </row>
    <row r="139" spans="1:8" ht="105" customHeight="1">
      <c r="A139" s="16">
        <v>128</v>
      </c>
      <c r="B139" s="18" t="s">
        <v>256</v>
      </c>
      <c r="C139" s="50">
        <v>8110027240</v>
      </c>
      <c r="D139" s="126">
        <v>100</v>
      </c>
      <c r="E139" s="49"/>
      <c r="F139" s="48">
        <f>F140</f>
        <v>167443.06</v>
      </c>
      <c r="G139" s="48">
        <v>0</v>
      </c>
      <c r="H139" s="48">
        <v>0</v>
      </c>
    </row>
    <row r="140" spans="1:8" ht="40.5" customHeight="1">
      <c r="A140" s="16">
        <v>129</v>
      </c>
      <c r="B140" s="21" t="s">
        <v>53</v>
      </c>
      <c r="C140" s="50">
        <v>8110027240</v>
      </c>
      <c r="D140" s="126">
        <v>120</v>
      </c>
      <c r="E140" s="49" t="s">
        <v>6</v>
      </c>
      <c r="F140" s="48">
        <f>F141</f>
        <v>167443.06</v>
      </c>
      <c r="G140" s="48">
        <v>0</v>
      </c>
      <c r="H140" s="48">
        <v>0</v>
      </c>
    </row>
    <row r="141" spans="1:8" ht="14.25" customHeight="1">
      <c r="A141" s="16">
        <v>130</v>
      </c>
      <c r="B141" s="15" t="s">
        <v>166</v>
      </c>
      <c r="C141" s="50">
        <v>8110027240</v>
      </c>
      <c r="D141" s="126">
        <v>120</v>
      </c>
      <c r="E141" s="49" t="s">
        <v>8</v>
      </c>
      <c r="F141" s="48">
        <v>167443.06</v>
      </c>
      <c r="G141" s="48">
        <v>0</v>
      </c>
      <c r="H141" s="48">
        <v>0</v>
      </c>
    </row>
    <row r="142" spans="1:8" ht="120" customHeight="1">
      <c r="A142" s="16">
        <v>131</v>
      </c>
      <c r="B142" s="18" t="s">
        <v>256</v>
      </c>
      <c r="C142" s="31">
        <v>8110080210</v>
      </c>
      <c r="D142" s="68">
        <v>100</v>
      </c>
      <c r="E142" s="49"/>
      <c r="F142" s="36">
        <f aca="true" t="shared" si="21" ref="F142:H144">F143</f>
        <v>3626382</v>
      </c>
      <c r="G142" s="36">
        <f t="shared" si="21"/>
        <v>3964746</v>
      </c>
      <c r="H142" s="36">
        <f t="shared" si="21"/>
        <v>3964746</v>
      </c>
    </row>
    <row r="143" spans="1:8" ht="29.25" customHeight="1">
      <c r="A143" s="16">
        <v>132</v>
      </c>
      <c r="B143" s="21" t="s">
        <v>53</v>
      </c>
      <c r="C143" s="32">
        <v>8110080210</v>
      </c>
      <c r="D143" s="68">
        <v>120</v>
      </c>
      <c r="E143" s="49"/>
      <c r="F143" s="39">
        <f>F144</f>
        <v>3626382</v>
      </c>
      <c r="G143" s="39">
        <f>G144</f>
        <v>3964746</v>
      </c>
      <c r="H143" s="39">
        <f>H144</f>
        <v>3964746</v>
      </c>
    </row>
    <row r="144" spans="1:8" ht="12.75">
      <c r="A144" s="16">
        <v>133</v>
      </c>
      <c r="B144" s="15" t="s">
        <v>166</v>
      </c>
      <c r="C144" s="32">
        <v>8110080210</v>
      </c>
      <c r="D144" s="68">
        <v>120</v>
      </c>
      <c r="E144" s="49" t="s">
        <v>6</v>
      </c>
      <c r="F144" s="39">
        <f t="shared" si="21"/>
        <v>3626382</v>
      </c>
      <c r="G144" s="39">
        <f>G145</f>
        <v>3964746</v>
      </c>
      <c r="H144" s="39">
        <f>H145</f>
        <v>3964746</v>
      </c>
    </row>
    <row r="145" spans="1:8" ht="111.75" customHeight="1">
      <c r="A145" s="16">
        <v>134</v>
      </c>
      <c r="B145" s="18" t="s">
        <v>168</v>
      </c>
      <c r="C145" s="32">
        <v>8110080210</v>
      </c>
      <c r="D145" s="68">
        <v>120</v>
      </c>
      <c r="E145" s="49" t="s">
        <v>8</v>
      </c>
      <c r="F145" s="48">
        <f>'прил 4 ведом'!G29</f>
        <v>3626382</v>
      </c>
      <c r="G145" s="48">
        <f>'прил 4 ведом'!H29</f>
        <v>3964746</v>
      </c>
      <c r="H145" s="48">
        <f>'прил 4 ведом'!I29</f>
        <v>3964746</v>
      </c>
    </row>
    <row r="146" spans="1:8" ht="48" customHeight="1">
      <c r="A146" s="16">
        <v>135</v>
      </c>
      <c r="B146" s="21" t="s">
        <v>67</v>
      </c>
      <c r="C146" s="32">
        <v>8110080210</v>
      </c>
      <c r="D146" s="68">
        <v>200</v>
      </c>
      <c r="E146" s="49"/>
      <c r="F146" s="39">
        <f aca="true" t="shared" si="22" ref="F146:H148">F147</f>
        <v>1193096</v>
      </c>
      <c r="G146" s="39">
        <f t="shared" si="22"/>
        <v>602570</v>
      </c>
      <c r="H146" s="39">
        <f t="shared" si="22"/>
        <v>626700</v>
      </c>
    </row>
    <row r="147" spans="1:8" ht="38.25">
      <c r="A147" s="16">
        <v>136</v>
      </c>
      <c r="B147" s="21" t="s">
        <v>69</v>
      </c>
      <c r="C147" s="32">
        <v>8110080210</v>
      </c>
      <c r="D147" s="68">
        <v>240</v>
      </c>
      <c r="E147" s="49"/>
      <c r="F147" s="39">
        <f t="shared" si="22"/>
        <v>1193096</v>
      </c>
      <c r="G147" s="39">
        <f t="shared" si="22"/>
        <v>602570</v>
      </c>
      <c r="H147" s="39">
        <f t="shared" si="22"/>
        <v>626700</v>
      </c>
    </row>
    <row r="148" spans="1:8" ht="15.75" customHeight="1">
      <c r="A148" s="16">
        <v>137</v>
      </c>
      <c r="B148" s="15" t="s">
        <v>166</v>
      </c>
      <c r="C148" s="32">
        <v>8110080210</v>
      </c>
      <c r="D148" s="68">
        <v>240</v>
      </c>
      <c r="E148" s="49" t="s">
        <v>6</v>
      </c>
      <c r="F148" s="41">
        <f t="shared" si="22"/>
        <v>1193096</v>
      </c>
      <c r="G148" s="41">
        <f t="shared" si="22"/>
        <v>602570</v>
      </c>
      <c r="H148" s="41">
        <f t="shared" si="22"/>
        <v>626700</v>
      </c>
    </row>
    <row r="149" spans="1:8" ht="76.5">
      <c r="A149" s="16">
        <v>138</v>
      </c>
      <c r="B149" s="18" t="s">
        <v>168</v>
      </c>
      <c r="C149" s="32">
        <v>8110080210</v>
      </c>
      <c r="D149" s="68">
        <v>240</v>
      </c>
      <c r="E149" s="49" t="s">
        <v>8</v>
      </c>
      <c r="F149" s="48">
        <f>'прил 4 ведом'!G31</f>
        <v>1193096</v>
      </c>
      <c r="G149" s="48">
        <f>'прил 4 ведом'!H31</f>
        <v>602570</v>
      </c>
      <c r="H149" s="48">
        <f>'прил 4 ведом'!I31</f>
        <v>626700</v>
      </c>
    </row>
    <row r="150" spans="1:8" ht="26.25" customHeight="1">
      <c r="A150" s="16">
        <v>139</v>
      </c>
      <c r="B150" s="21" t="s">
        <v>56</v>
      </c>
      <c r="C150" s="32">
        <v>8110080210</v>
      </c>
      <c r="D150" s="68">
        <v>800</v>
      </c>
      <c r="E150" s="49"/>
      <c r="F150" s="39">
        <v>1499</v>
      </c>
      <c r="G150" s="39">
        <f aca="true" t="shared" si="23" ref="F150:H151">G151</f>
        <v>1500</v>
      </c>
      <c r="H150" s="39">
        <f t="shared" si="23"/>
        <v>1500</v>
      </c>
    </row>
    <row r="151" spans="1:8" ht="97.5" customHeight="1" hidden="1">
      <c r="A151" s="16">
        <v>140</v>
      </c>
      <c r="B151" s="21" t="s">
        <v>106</v>
      </c>
      <c r="C151" s="32">
        <v>8110080210</v>
      </c>
      <c r="D151" s="68">
        <v>850</v>
      </c>
      <c r="E151" s="49"/>
      <c r="F151" s="39">
        <f t="shared" si="23"/>
        <v>1500</v>
      </c>
      <c r="G151" s="39">
        <f t="shared" si="23"/>
        <v>1500</v>
      </c>
      <c r="H151" s="39">
        <f t="shared" si="23"/>
        <v>1500</v>
      </c>
    </row>
    <row r="152" spans="1:8" ht="30" customHeight="1" hidden="1">
      <c r="A152" s="16">
        <v>141</v>
      </c>
      <c r="B152" s="15" t="s">
        <v>166</v>
      </c>
      <c r="C152" s="32">
        <v>8110080210</v>
      </c>
      <c r="D152" s="68">
        <v>850</v>
      </c>
      <c r="E152" s="49" t="s">
        <v>6</v>
      </c>
      <c r="F152" s="39">
        <f>F153</f>
        <v>1500</v>
      </c>
      <c r="G152" s="39">
        <f>G153</f>
        <v>1500</v>
      </c>
      <c r="H152" s="39">
        <f>H153</f>
        <v>1500</v>
      </c>
    </row>
    <row r="153" spans="1:8" ht="42" customHeight="1" hidden="1">
      <c r="A153" s="16">
        <v>142</v>
      </c>
      <c r="B153" s="18" t="s">
        <v>168</v>
      </c>
      <c r="C153" s="32">
        <v>8110080210</v>
      </c>
      <c r="D153" s="68">
        <v>850</v>
      </c>
      <c r="E153" s="49" t="s">
        <v>8</v>
      </c>
      <c r="F153" s="48">
        <v>1500</v>
      </c>
      <c r="G153" s="48">
        <v>1500</v>
      </c>
      <c r="H153" s="48">
        <v>1500</v>
      </c>
    </row>
    <row r="154" spans="1:8" ht="18" customHeight="1" hidden="1">
      <c r="A154" s="16">
        <v>143</v>
      </c>
      <c r="B154" s="18" t="s">
        <v>60</v>
      </c>
      <c r="C154" s="32">
        <v>8110080850</v>
      </c>
      <c r="D154" s="54"/>
      <c r="E154" s="55"/>
      <c r="F154" s="38">
        <f aca="true" t="shared" si="24" ref="F154:H157">F155</f>
        <v>0</v>
      </c>
      <c r="G154" s="38">
        <f t="shared" si="24"/>
        <v>0</v>
      </c>
      <c r="H154" s="38">
        <f t="shared" si="24"/>
        <v>0</v>
      </c>
    </row>
    <row r="155" spans="1:8" ht="17.25" customHeight="1" hidden="1">
      <c r="A155" s="16">
        <v>144</v>
      </c>
      <c r="B155" s="21" t="s">
        <v>67</v>
      </c>
      <c r="C155" s="32">
        <v>8110080850</v>
      </c>
      <c r="D155" s="99">
        <v>200</v>
      </c>
      <c r="E155" s="49"/>
      <c r="F155" s="39">
        <f t="shared" si="24"/>
        <v>0</v>
      </c>
      <c r="G155" s="39">
        <f t="shared" si="24"/>
        <v>0</v>
      </c>
      <c r="H155" s="39">
        <f t="shared" si="24"/>
        <v>0</v>
      </c>
    </row>
    <row r="156" spans="1:8" ht="17.25" customHeight="1" hidden="1">
      <c r="A156" s="16">
        <v>145</v>
      </c>
      <c r="B156" s="21" t="s">
        <v>69</v>
      </c>
      <c r="C156" s="32">
        <v>8110080850</v>
      </c>
      <c r="D156" s="99">
        <v>240</v>
      </c>
      <c r="E156" s="49"/>
      <c r="F156" s="48">
        <f t="shared" si="24"/>
        <v>0</v>
      </c>
      <c r="G156" s="48">
        <f t="shared" si="24"/>
        <v>0</v>
      </c>
      <c r="H156" s="48">
        <f t="shared" si="24"/>
        <v>0</v>
      </c>
    </row>
    <row r="157" spans="1:8" ht="17.25" customHeight="1" hidden="1">
      <c r="A157" s="16">
        <v>146</v>
      </c>
      <c r="B157" s="18" t="s">
        <v>166</v>
      </c>
      <c r="C157" s="32">
        <v>8110080850</v>
      </c>
      <c r="D157" s="99">
        <v>240</v>
      </c>
      <c r="E157" s="49" t="s">
        <v>6</v>
      </c>
      <c r="F157" s="48">
        <f t="shared" si="24"/>
        <v>0</v>
      </c>
      <c r="G157" s="48">
        <f t="shared" si="24"/>
        <v>0</v>
      </c>
      <c r="H157" s="48">
        <f t="shared" si="24"/>
        <v>0</v>
      </c>
    </row>
    <row r="158" spans="1:8" ht="39" customHeight="1" hidden="1">
      <c r="A158" s="16">
        <v>147</v>
      </c>
      <c r="B158" s="18" t="s">
        <v>175</v>
      </c>
      <c r="C158" s="32">
        <v>8110080850</v>
      </c>
      <c r="D158" s="99">
        <v>240</v>
      </c>
      <c r="E158" s="49" t="s">
        <v>174</v>
      </c>
      <c r="F158" s="48">
        <v>0</v>
      </c>
      <c r="G158" s="48">
        <v>0</v>
      </c>
      <c r="H158" s="48">
        <v>0</v>
      </c>
    </row>
    <row r="159" spans="1:8" ht="120.75" customHeight="1">
      <c r="A159" s="16">
        <v>148</v>
      </c>
      <c r="B159" s="123" t="s">
        <v>339</v>
      </c>
      <c r="C159" s="32">
        <v>8110000000</v>
      </c>
      <c r="D159" s="125"/>
      <c r="E159" s="49"/>
      <c r="F159" s="48">
        <v>80000</v>
      </c>
      <c r="G159" s="48">
        <v>0</v>
      </c>
      <c r="H159" s="48">
        <v>0</v>
      </c>
    </row>
    <row r="160" spans="1:8" ht="48" customHeight="1">
      <c r="A160" s="16">
        <v>149</v>
      </c>
      <c r="B160" s="21" t="s">
        <v>67</v>
      </c>
      <c r="C160" s="32">
        <v>8110080210</v>
      </c>
      <c r="D160" s="125">
        <v>200</v>
      </c>
      <c r="E160" s="49"/>
      <c r="F160" s="39">
        <f aca="true" t="shared" si="25" ref="F160:H161">F161</f>
        <v>80000</v>
      </c>
      <c r="G160" s="39">
        <f t="shared" si="25"/>
        <v>0</v>
      </c>
      <c r="H160" s="39">
        <f t="shared" si="25"/>
        <v>0</v>
      </c>
    </row>
    <row r="161" spans="1:8" ht="38.25">
      <c r="A161" s="16">
        <v>150</v>
      </c>
      <c r="B161" s="21" t="s">
        <v>69</v>
      </c>
      <c r="C161" s="32">
        <v>8110080210</v>
      </c>
      <c r="D161" s="125">
        <v>240</v>
      </c>
      <c r="E161" s="49"/>
      <c r="F161" s="39">
        <f t="shared" si="25"/>
        <v>80000</v>
      </c>
      <c r="G161" s="39">
        <f t="shared" si="25"/>
        <v>0</v>
      </c>
      <c r="H161" s="39">
        <f t="shared" si="25"/>
        <v>0</v>
      </c>
    </row>
    <row r="162" spans="1:8" ht="39" customHeight="1">
      <c r="A162" s="16">
        <v>151</v>
      </c>
      <c r="B162" s="18" t="s">
        <v>175</v>
      </c>
      <c r="C162" s="32">
        <v>8100000000</v>
      </c>
      <c r="D162" s="125">
        <v>240</v>
      </c>
      <c r="E162" s="49" t="s">
        <v>174</v>
      </c>
      <c r="F162" s="48">
        <v>80000</v>
      </c>
      <c r="G162" s="48">
        <v>0</v>
      </c>
      <c r="H162" s="48">
        <v>0</v>
      </c>
    </row>
    <row r="163" spans="1:8" ht="162.75" customHeight="1">
      <c r="A163" s="16">
        <v>152</v>
      </c>
      <c r="B163" s="65" t="s">
        <v>259</v>
      </c>
      <c r="C163" s="32">
        <v>8110082090</v>
      </c>
      <c r="D163" s="49" t="s">
        <v>193</v>
      </c>
      <c r="E163" s="49" t="s">
        <v>181</v>
      </c>
      <c r="F163" s="48">
        <f aca="true" t="shared" si="26" ref="F163:H164">F164</f>
        <v>26404</v>
      </c>
      <c r="G163" s="48">
        <f t="shared" si="26"/>
        <v>26404</v>
      </c>
      <c r="H163" s="48">
        <f t="shared" si="26"/>
        <v>26404</v>
      </c>
    </row>
    <row r="164" spans="1:8" ht="15" customHeight="1">
      <c r="A164" s="16">
        <v>153</v>
      </c>
      <c r="B164" s="66" t="s">
        <v>194</v>
      </c>
      <c r="C164" s="32">
        <v>8110082090</v>
      </c>
      <c r="D164" s="126">
        <v>500</v>
      </c>
      <c r="E164" s="49" t="s">
        <v>181</v>
      </c>
      <c r="F164" s="48">
        <f t="shared" si="26"/>
        <v>26404</v>
      </c>
      <c r="G164" s="48">
        <f t="shared" si="26"/>
        <v>26404</v>
      </c>
      <c r="H164" s="48">
        <f t="shared" si="26"/>
        <v>26404</v>
      </c>
    </row>
    <row r="165" spans="1:8" ht="15" customHeight="1">
      <c r="A165" s="16">
        <v>154</v>
      </c>
      <c r="B165" s="66" t="s">
        <v>164</v>
      </c>
      <c r="C165" s="32">
        <v>8110082090</v>
      </c>
      <c r="D165" s="126">
        <v>540</v>
      </c>
      <c r="E165" s="49" t="s">
        <v>181</v>
      </c>
      <c r="F165" s="48">
        <v>26404</v>
      </c>
      <c r="G165" s="48">
        <v>26404</v>
      </c>
      <c r="H165" s="48">
        <v>26404</v>
      </c>
    </row>
    <row r="166" spans="1:8" ht="55.5" customHeight="1">
      <c r="A166" s="16">
        <v>155</v>
      </c>
      <c r="B166" s="120" t="s">
        <v>50</v>
      </c>
      <c r="C166" s="52">
        <v>9100000000</v>
      </c>
      <c r="D166" s="68"/>
      <c r="E166" s="49"/>
      <c r="F166" s="53">
        <f>F167</f>
        <v>1053207.94</v>
      </c>
      <c r="G166" s="53">
        <f>G167</f>
        <v>1021035</v>
      </c>
      <c r="H166" s="53">
        <f>H167</f>
        <v>1021035</v>
      </c>
    </row>
    <row r="167" spans="1:8" ht="25.5">
      <c r="A167" s="16">
        <v>156</v>
      </c>
      <c r="B167" s="15" t="s">
        <v>51</v>
      </c>
      <c r="C167" s="31">
        <v>9110000000</v>
      </c>
      <c r="D167" s="68"/>
      <c r="E167" s="49"/>
      <c r="F167" s="36">
        <f>F170</f>
        <v>1053207.94</v>
      </c>
      <c r="G167" s="36">
        <f>G170</f>
        <v>1021035</v>
      </c>
      <c r="H167" s="36">
        <f>H170</f>
        <v>1021035</v>
      </c>
    </row>
    <row r="168" spans="1:8" ht="107.25" customHeight="1">
      <c r="A168" s="16">
        <v>157</v>
      </c>
      <c r="B168" s="18" t="s">
        <v>52</v>
      </c>
      <c r="C168" s="31">
        <v>9110080210</v>
      </c>
      <c r="D168" s="68"/>
      <c r="E168" s="49"/>
      <c r="F168" s="36">
        <f aca="true" t="shared" si="27" ref="F168:H171">F169</f>
        <v>1053207.94</v>
      </c>
      <c r="G168" s="36">
        <f t="shared" si="27"/>
        <v>1021035</v>
      </c>
      <c r="H168" s="36">
        <f t="shared" si="27"/>
        <v>1021035</v>
      </c>
    </row>
    <row r="169" spans="1:8" ht="99" customHeight="1">
      <c r="A169" s="16">
        <v>158</v>
      </c>
      <c r="B169" s="18" t="s">
        <v>256</v>
      </c>
      <c r="C169" s="31">
        <v>9110080210</v>
      </c>
      <c r="D169" s="68">
        <v>100</v>
      </c>
      <c r="E169" s="49"/>
      <c r="F169" s="36">
        <f t="shared" si="27"/>
        <v>1053207.94</v>
      </c>
      <c r="G169" s="36">
        <f t="shared" si="27"/>
        <v>1021035</v>
      </c>
      <c r="H169" s="36">
        <f t="shared" si="27"/>
        <v>1021035</v>
      </c>
    </row>
    <row r="170" spans="1:8" ht="38.25">
      <c r="A170" s="16">
        <v>159</v>
      </c>
      <c r="B170" s="21" t="s">
        <v>53</v>
      </c>
      <c r="C170" s="32">
        <v>9110080210</v>
      </c>
      <c r="D170" s="68">
        <v>120</v>
      </c>
      <c r="E170" s="49"/>
      <c r="F170" s="39">
        <f t="shared" si="27"/>
        <v>1053207.94</v>
      </c>
      <c r="G170" s="39">
        <f t="shared" si="27"/>
        <v>1021035</v>
      </c>
      <c r="H170" s="39">
        <f t="shared" si="27"/>
        <v>1021035</v>
      </c>
    </row>
    <row r="171" spans="1:8" ht="12.75">
      <c r="A171" s="16">
        <v>160</v>
      </c>
      <c r="B171" s="15" t="s">
        <v>166</v>
      </c>
      <c r="C171" s="32">
        <v>9110080210</v>
      </c>
      <c r="D171" s="68">
        <v>120</v>
      </c>
      <c r="E171" s="49" t="s">
        <v>6</v>
      </c>
      <c r="F171" s="39">
        <f t="shared" si="27"/>
        <v>1053207.94</v>
      </c>
      <c r="G171" s="39">
        <f t="shared" si="27"/>
        <v>1021035</v>
      </c>
      <c r="H171" s="39">
        <f t="shared" si="27"/>
        <v>1021035</v>
      </c>
    </row>
    <row r="172" spans="1:8" ht="92.25" customHeight="1">
      <c r="A172" s="16">
        <v>161</v>
      </c>
      <c r="B172" s="18" t="s">
        <v>14</v>
      </c>
      <c r="C172" s="32">
        <v>9110080210</v>
      </c>
      <c r="D172" s="68">
        <v>120</v>
      </c>
      <c r="E172" s="49" t="s">
        <v>7</v>
      </c>
      <c r="F172" s="48">
        <f>'прил 4 ведом'!G14</f>
        <v>1053207.94</v>
      </c>
      <c r="G172" s="48">
        <f>'прил 4 ведом'!H14</f>
        <v>1021035</v>
      </c>
      <c r="H172" s="48">
        <f>'прил 4 ведом'!I14</f>
        <v>1021035</v>
      </c>
    </row>
    <row r="173" spans="1:9" ht="15">
      <c r="A173" s="16">
        <v>162</v>
      </c>
      <c r="B173" s="112" t="s">
        <v>24</v>
      </c>
      <c r="C173" s="111"/>
      <c r="D173" s="49"/>
      <c r="E173" s="111"/>
      <c r="F173" s="115">
        <v>0</v>
      </c>
      <c r="G173" s="115">
        <f>'прил 4 ведом'!H154</f>
        <v>268164</v>
      </c>
      <c r="H173" s="115">
        <f>'прил 4 ведом'!I154</f>
        <v>524605</v>
      </c>
      <c r="I173" s="10"/>
    </row>
    <row r="174" spans="1:9" ht="15">
      <c r="A174" s="154"/>
      <c r="B174" s="154"/>
      <c r="C174" s="16"/>
      <c r="D174" s="20"/>
      <c r="E174" s="16"/>
      <c r="F174" s="36">
        <f>F12+F117+F166+F173</f>
        <v>50830165.13</v>
      </c>
      <c r="G174" s="36">
        <f>G12+G117+G166+G173</f>
        <v>11002131</v>
      </c>
      <c r="H174" s="36">
        <f>H12+H117+H166+H173</f>
        <v>11024906</v>
      </c>
      <c r="I174" s="13"/>
    </row>
    <row r="175" spans="6:8" ht="12.75">
      <c r="F175" s="127"/>
      <c r="G175" s="127"/>
      <c r="H175" s="127"/>
    </row>
    <row r="176" spans="6:8" ht="12.75">
      <c r="F176" s="127"/>
      <c r="G176" s="127"/>
      <c r="H176" s="127"/>
    </row>
  </sheetData>
  <sheetProtection/>
  <mergeCells count="14">
    <mergeCell ref="A8:A10"/>
    <mergeCell ref="B8:B10"/>
    <mergeCell ref="C8:C10"/>
    <mergeCell ref="D8:D10"/>
    <mergeCell ref="A2:I2"/>
    <mergeCell ref="A3:I3"/>
    <mergeCell ref="A1:H1"/>
    <mergeCell ref="A7:H7"/>
    <mergeCell ref="A5:H6"/>
    <mergeCell ref="A174:B174"/>
    <mergeCell ref="F8:F10"/>
    <mergeCell ref="G8:G10"/>
    <mergeCell ref="H8:H10"/>
    <mergeCell ref="E8:E10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admin</cp:lastModifiedBy>
  <cp:lastPrinted>2023-09-05T02:48:06Z</cp:lastPrinted>
  <dcterms:created xsi:type="dcterms:W3CDTF">2010-12-02T07:50:49Z</dcterms:created>
  <dcterms:modified xsi:type="dcterms:W3CDTF">2023-09-08T04:00:05Z</dcterms:modified>
  <cp:category/>
  <cp:version/>
  <cp:contentType/>
  <cp:contentStatus/>
</cp:coreProperties>
</file>