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8550" tabRatio="676" activeTab="5"/>
  </bookViews>
  <sheets>
    <sheet name="текст" sheetId="1" r:id="rId1"/>
    <sheet name="прил 1 источники" sheetId="2" r:id="rId2"/>
    <sheet name="прил 2 доходы" sheetId="3" r:id="rId3"/>
    <sheet name="прил 3 РП" sheetId="4" r:id="rId4"/>
    <sheet name="прил 4 ведом" sheetId="5" r:id="rId5"/>
    <sheet name="прил 5 ЦСР,ВР,РП" sheetId="6" r:id="rId6"/>
    <sheet name="Лист3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<sst xmlns="http://schemas.openxmlformats.org/spreadsheetml/2006/main" count="932" uniqueCount="360">
  <si>
    <t>Другие вопросы в области национальной  безопасности и правоохранительной деятельности</t>
  </si>
  <si>
    <t>0300</t>
  </si>
  <si>
    <t>Жилищно-коммунальное хозяйство</t>
  </si>
  <si>
    <t>Благоустройство</t>
  </si>
  <si>
    <t>Культура</t>
  </si>
  <si>
    <t>Наименование показателя бюджетной классификации</t>
  </si>
  <si>
    <t>0100</t>
  </si>
  <si>
    <t>0102</t>
  </si>
  <si>
    <t>0104</t>
  </si>
  <si>
    <t>0500</t>
  </si>
  <si>
    <t>0503</t>
  </si>
  <si>
    <t>0800</t>
  </si>
  <si>
    <t>0801</t>
  </si>
  <si>
    <t>Код ведомства</t>
  </si>
  <si>
    <t>Функционирование высшего должностного лица  субъекта Российской Федерации и муниципального образования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</si>
  <si>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</si>
  <si>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</si>
  <si>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</si>
  <si>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0111</t>
  </si>
  <si>
    <t xml:space="preserve">                                                    </t>
  </si>
  <si>
    <t xml:space="preserve">Культура, кинематография                                                          </t>
  </si>
  <si>
    <t xml:space="preserve">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</si>
  <si>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</si>
  <si>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Культура, кинематография</t>
  </si>
  <si>
    <t>Условно утвержденные расходы</t>
  </si>
  <si>
    <t>805 1 11 05070 00 0000 120</t>
  </si>
  <si>
    <t>Администрация Галанинского сельсовета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</si>
  <si>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</t>
  </si>
  <si>
    <t xml:space="preserve">             Итого источников финансирования дефицита бюджета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</si>
  <si>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</si>
  <si>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4</t>
    </r>
  </si>
  <si>
    <r>
      <t xml:space="preserve">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1</t>
    </r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</si>
  <si>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</si>
  <si>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Подпрограмма "Обеспечение  безопасности жителей Галанинского сельсовета "</t>
  </si>
  <si>
    <t xml:space="preserve">                                                                                                                                                                                                           (рублей)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</si>
  <si>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</si>
  <si>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</si>
  <si>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</si>
  <si>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</si>
  <si>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</si>
  <si>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</si>
  <si>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</si>
  <si>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</si>
  <si>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Уменьшение остатков денежных средств бюджетов поселений</t>
  </si>
  <si>
    <t>Всего</t>
  </si>
  <si>
    <t xml:space="preserve">                        </t>
  </si>
  <si>
    <t>(рублей)</t>
  </si>
  <si>
    <t>Сумма</t>
  </si>
  <si>
    <t>№  строки</t>
  </si>
  <si>
    <t>Код</t>
  </si>
  <si>
    <t>Непрограммные расходы на функционирование  высшего должностного лица муниципального образования</t>
  </si>
  <si>
    <t>Функционирование главы сельского Совета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</si>
  <si>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 местного самоуправления</t>
  </si>
  <si>
    <t>Расходы на выплату персоналу государственных (муниципальных) органов</t>
  </si>
  <si>
    <t>Непрограммные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</si>
  <si>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</si>
  <si>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>Иные бюджетные ассигнования</t>
  </si>
  <si>
    <t>800</t>
  </si>
  <si>
    <t>Функционирование администрации Галанинского сельсовета</t>
  </si>
  <si>
    <t>Мероприятия на выполнение государственных полномочий 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</si>
  <si>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Реализация государственной политики в области приватизации и управления государственной и муниципальной собственностью по администрации Галанинского сельсовета в рамках непрограммных расходов отдельных органов местного самоуправления.</t>
  </si>
  <si>
    <t>Подпрограмма "Обеспечение  безопасности жителей Галанинского сельсовета"</t>
  </si>
  <si>
    <t>Дорожное хозяйство (дорожные фонды)</t>
  </si>
  <si>
    <t>182 1 06 06030 00 0000 110</t>
  </si>
  <si>
    <t>182 1 06 06033 10 0000 110</t>
  </si>
  <si>
    <t>182 1 06 06040 00 0000 110</t>
  </si>
  <si>
    <t>120</t>
  </si>
  <si>
    <t>Закупки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</si>
  <si>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</si>
  <si>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</si>
  <si>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</si>
  <si>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</si>
  <si>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Дорожное хозяйство (дорожный фонд)</t>
  </si>
  <si>
    <t>0400</t>
  </si>
  <si>
    <t>0409</t>
  </si>
  <si>
    <t>Физическая культура и спорт</t>
  </si>
  <si>
    <t xml:space="preserve">Физическая культура </t>
  </si>
  <si>
    <t>540</t>
  </si>
  <si>
    <t>500</t>
  </si>
  <si>
    <t xml:space="preserve">Предоставление субсидий бюджетным, автономным учреждениям и иным некоммерческим организациям </t>
  </si>
  <si>
    <t>Субсидии бюджетным учреждениям</t>
  </si>
  <si>
    <t>НАЛОГИ НА ТОВАРЫ (РАБОТЫ, УСЛУГИ), РЕАЛИЗУЕМЫЕ НА ТЕРРИТОРИИ РОССИЙСКОЙ ФЕДЕРАЦИИ</t>
  </si>
  <si>
    <t>БЕЗВОЗМЕЗДНЫЕ ПОСТУПЛЕНИЯ ОТ ДРУГИХ БЮДЖЕТОВ БЮДЖЕТНОЙ СИСТЕМЫ РОССИЙСКОЙ ФЕДЕРАЦИИ</t>
  </si>
  <si>
    <t>0002 02 0000 00 0000 000</t>
  </si>
  <si>
    <t>Дотации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</si>
  <si>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</si>
  <si>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</si>
  <si>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Субвенции местным бюджетам на выполнение передаваемых полномочий субъектов Российской Федерации </t>
  </si>
  <si>
    <t>Прочие межбюджетные трансферты, передаваемые бюджетам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</si>
  <si>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</si>
  <si>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</si>
  <si>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 на поддержку мер по обеспечению сбалансированности бюджетов</t>
  </si>
  <si>
    <t>Акцизы по подакцизным товарам (продукции), производимым на территории Российской Федерации</t>
  </si>
  <si>
    <t>1400S5550</t>
  </si>
  <si>
    <t>Содержание автомобильных дорог и инженерных сооружений на них в границах поселений в рамках подпрограммы "Содержание автомобильных дорог общего пользования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</si>
  <si>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Содержание автомобильных дорог и инженерных сооружений на них в границах поселений за счет муниципального дорожного фонда в рамках подпрограммы "Содержание патомобильных дорог общего пользования Галанинского сельсовета"  муниципальной программы "Создание безопасных и комфлотных условий для проживания на территории Галанинского сельсовета" </t>
  </si>
  <si>
    <t xml:space="preserve">Субвенции бюджетам субъектов Российской Федерации </t>
  </si>
  <si>
    <t>000 1 03 00000 00 0000 000</t>
  </si>
  <si>
    <t>000 1 06 01000 00 0000 110</t>
  </si>
  <si>
    <t>000 1 01 00000 00 0000 000</t>
  </si>
  <si>
    <t>100 1 03 02000 01 0000 110</t>
  </si>
  <si>
    <t>100 1 03 02230 01 0000 110</t>
  </si>
  <si>
    <t>100 1 03 02240 01 0000 110</t>
  </si>
  <si>
    <t>100 1 03 02250 01 0000 110</t>
  </si>
  <si>
    <t>100 1 03 02260 01 0000 110</t>
  </si>
  <si>
    <t>870</t>
  </si>
  <si>
    <t>Резервные средства</t>
  </si>
  <si>
    <t>100</t>
  </si>
  <si>
    <t>Уплата налогов, сборов и иных платежей</t>
  </si>
  <si>
    <t>Галанинский сельский Совет депутатов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</si>
  <si>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</si>
  <si>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</si>
  <si>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</si>
  <si>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</si>
  <si>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</si>
  <si>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805 01 05 00 00 00 0000 600</t>
  </si>
  <si>
    <t>805 01 05 02 00 00 0000 600</t>
  </si>
  <si>
    <t>805 01 05 02 01 00 0000 610</t>
  </si>
  <si>
    <t>805 01 05 02 01 10 0000 610</t>
  </si>
  <si>
    <t>Наименование кода классификации доходов бюджета</t>
  </si>
  <si>
    <t>Код классификации доходов бюджета</t>
  </si>
  <si>
    <t>Подпрограмма  "Благоустройство  территории Галанинского сельсовета"</t>
  </si>
  <si>
    <t xml:space="preserve">Подпрограмма "Содержания автомобильных дорог общего пользования Галанинского сельсовета" </t>
  </si>
  <si>
    <t xml:space="preserve">Содержание автомобильных дорог и инженерных сооружений на них в границах городских округов и поселений  за счет муниципального дорожного фонда в рамках подпрограммы "Содержания автомобильных дорог общего пользования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</si>
  <si>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</si>
  <si>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Прочие межбюджетные трансферты, передаваемые бюджетам сельских поселений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</si>
  <si>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</si>
  <si>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</si>
  <si>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805 1 11 05075 10 0000 120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</si>
  <si>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</si>
  <si>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</si>
  <si>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 территории Галанинского сельсовета"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</si>
  <si>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Муниципальная программа Галанинского сельсовета "Создание безопасных и комфортных условий для проживания на территории Галанинского сельсовета" </t>
  </si>
  <si>
    <t xml:space="preserve">Подпрограмма  "Благоустройство  территории Галанинского сельсовета" </t>
  </si>
  <si>
    <t xml:space="preserve">Организация и содержание мест захоронения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</si>
  <si>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</si>
  <si>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Здравоохранение</t>
  </si>
  <si>
    <t>0900</t>
  </si>
  <si>
    <t>Другие вопросы в области здравоохранения</t>
  </si>
  <si>
    <t>0909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</si>
  <si>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</si>
  <si>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Галанинского сельсовета"</t>
  </si>
  <si>
    <t xml:space="preserve">Уличное освещение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</si>
  <si>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Прочие мероприятия Галанинского сельсовета по благоустройству городских округов и поселений в рамках подпрограммы "Благоустройство 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</si>
  <si>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Мероприятия в области занятости населения в рамках подпрограммы "Благоустройство территории Галанинского сельсовета"  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</si>
  <si>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 "Прочие мероприятия Галанинского сельсовета "</t>
  </si>
  <si>
    <t>Организация и проведение аккарицидных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</si>
  <si>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Красноярский край Казачинский район</t>
  </si>
  <si>
    <t xml:space="preserve">                                                 Российская Федерация</t>
  </si>
  <si>
    <t>Организация и проведение аккарицидных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</si>
  <si>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</si>
  <si>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№ строки</t>
  </si>
  <si>
    <t>000 1 06 00000 00 0000 000</t>
  </si>
  <si>
    <t>Резервные фонды исполнительных органов местного самоуправления по администрации Галанинского сельсовета в рамках непрограммных расходов отдельных органов местного самоуправления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</si>
  <si>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(рублей)</t>
  </si>
  <si>
    <t>000 1 00 00000 00 0000 000</t>
  </si>
  <si>
    <t>НАЛОГОВЫЕ И НЕНАЛОГОВЫЕ ДОХОДЫ</t>
  </si>
  <si>
    <t>НАЛОГИ НА ПРИБЫЛЬ, ДОХОДЫ</t>
  </si>
  <si>
    <t>182 1 01 02000 01 0000 110</t>
  </si>
  <si>
    <t>Налог на доходы физических лиц</t>
  </si>
  <si>
    <t>ГОСУДАРСТВЕННАЯ ПОШЛИНА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</si>
  <si>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</si>
  <si>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</si>
  <si>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</si>
  <si>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</si>
  <si>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000 2 00 00000 00 0000 000</t>
  </si>
  <si>
    <t>БЕЗВОЗМЕЗДНЫЕ ПОСТУПЛЕНИЯ</t>
  </si>
  <si>
    <t>Иные межбюджетные трансферты</t>
  </si>
  <si>
    <t>Раздел-подраздел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</si>
  <si>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</si>
  <si>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</si>
  <si>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</si>
  <si>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</si>
  <si>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182 1 01 02010 01 0000 110</t>
  </si>
  <si>
    <t>182 1 01 02030 01 0000 110</t>
  </si>
  <si>
    <t>НАЛОГИ НА ИМУЩЕСТВО</t>
  </si>
  <si>
    <t>Земельный налог</t>
  </si>
  <si>
    <t>0113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</si>
  <si>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</si>
  <si>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</si>
  <si>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</si>
  <si>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0200</t>
  </si>
  <si>
    <t>0203</t>
  </si>
  <si>
    <t>Национальная безопасность и правоохранительная деятельность</t>
  </si>
  <si>
    <t>1403</t>
  </si>
  <si>
    <t>Прочие межбюджетные трансферты общего характера</t>
  </si>
  <si>
    <t>1400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</si>
  <si>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</si>
  <si>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</si>
  <si>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</si>
  <si>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Социальная политика</t>
  </si>
  <si>
    <t>1000</t>
  </si>
  <si>
    <t>Пенсионное обеспечение</t>
  </si>
  <si>
    <t>1001</t>
  </si>
  <si>
    <t>Межбюджетные трансферты общего характера бюджетам бюджетной системы Российской Федерации</t>
  </si>
  <si>
    <t>244</t>
  </si>
  <si>
    <t>000</t>
  </si>
  <si>
    <t>Межбюджетные трансферты</t>
  </si>
  <si>
    <t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</si>
  <si>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Закупки товаров, работ и услуг для государственных (муниципальных ) нужд.</t>
  </si>
  <si>
    <t>Иные закупки товаров и услуг для обеспечения государственных (муниципальных) нужд</t>
  </si>
  <si>
    <t>Подпрограмма "Сохранение культурного наследия"</t>
  </si>
  <si>
    <t xml:space="preserve">Обеспечение деятельности (оказания услуг) ведомственных учреждений в рамках подпрограммы "Сохранение культурного наследия " муниципальной программы Галанинского сельсовета "Развитие культуры" </t>
  </si>
  <si>
    <t>Бюджетные трансферты общего характера бюджетам бюджетной системы Российской федерации</t>
  </si>
  <si>
    <t>Субвенции бюджетам сельских поселений на выполнение передаваемых полномочий субъектов Российской Федерации по созданию и обеспечению деятельности административных комиссий</t>
  </si>
  <si>
    <t>805 2 02 49999 10 0002 150</t>
  </si>
  <si>
    <t>805 2 02 49999 10 0000 150</t>
  </si>
  <si>
    <t>805 2 02 49999 00 0000 150</t>
  </si>
  <si>
    <t>000 2 02 40000 00 0000 150</t>
  </si>
  <si>
    <t>805 2 02 35118 10 0000 150</t>
  </si>
  <si>
    <t>805 2 02 30024 10 4901 150</t>
  </si>
  <si>
    <t>805 2 02 30024 00 0000 150</t>
  </si>
  <si>
    <t>000 2 02 30000  10 0000 150</t>
  </si>
  <si>
    <t>000 2 02 30000 00 0000 150</t>
  </si>
  <si>
    <t>805 2 02 15001 10 0030 150</t>
  </si>
  <si>
    <t>000 2 02 10000 00 0000 150</t>
  </si>
  <si>
    <t>805 2 02 15001 00 0000 150</t>
  </si>
  <si>
    <t>805 2 02 15001 10 0000 150</t>
  </si>
  <si>
    <t>0310</t>
  </si>
  <si>
    <t xml:space="preserve">Софинансирование на 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</si>
  <si>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01300S4120</t>
  </si>
  <si>
    <t>01400S5550</t>
  </si>
  <si>
    <t>Подпрограмма "Содержание автомобильных дорог общего пользования Галанинского сельсовета "</t>
  </si>
  <si>
    <t>Межбюджетные трансферты  предоставляются в соответствии с  утвержденной бюджетной  росписью и порядком, утвержденным представительным органом Галанинского сельсовета. Направить в 2022году и плановом периоде 2023-2024годов в бюджет Казачинского района:</t>
  </si>
  <si>
    <t>Доходы бюджета поселений  2023 года</t>
  </si>
  <si>
    <t>Доходы бюджета поселений  2024 года</t>
  </si>
  <si>
    <t>Сумма на 2023 год</t>
  </si>
  <si>
    <t>Сумма на 2024 год</t>
  </si>
  <si>
    <t>Сумма на    2024 год</t>
  </si>
  <si>
    <t>Прочие субсидии</t>
  </si>
  <si>
    <t>805 202 29 999 10 1060 150</t>
  </si>
  <si>
    <t>Прочие субсидии бюджетам сельских поселений (на реализацию мероприятий, направленных на  повышение безопасности дорожного движения)</t>
  </si>
  <si>
    <t>805 2 02 35118 00 0000 150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</si>
  <si>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</si>
  <si>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</si>
  <si>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</si>
  <si>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</si>
  <si>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имущество физических лиц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</si>
  <si>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</si>
  <si>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</si>
  <si>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</si>
  <si>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</si>
  <si>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</si>
  <si>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</si>
  <si>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</si>
  <si>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</si>
  <si>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бюджетной системы Российской Федерации</t>
  </si>
  <si>
    <t>Дотации бюджетам сельских поселений на выравнивание бюджетной обеспеченности из бюджета субъекта Российской Федерации</t>
  </si>
  <si>
    <t>805 202 29 9999 00 0000 150</t>
  </si>
  <si>
    <t>1102</t>
  </si>
  <si>
    <t xml:space="preserve">Проведение официальных физкультурных и спортивных мероприятий в рамках подпрограммы "Прочие мероприятия  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сельсовета"" </t>
  </si>
  <si>
    <t>Муниципальная программа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</si>
  <si>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 Прочие мероприятия Галанинского сельсовета"  </t>
  </si>
  <si>
    <t>Обеспечение деятельности (оказания услуг) ведомственных учреждений в рамках подпрограммы " Прочие мероприятия Галанинского сельсовета"   муниципальной программы Галанинского сельсовета " Создание безопасных и комфортных условий для проживания на территории Галанинского сельсовета"</t>
  </si>
  <si>
    <t xml:space="preserve">Подпрограмма "Прочие мероприятия Галанинского сельсовета" </t>
  </si>
  <si>
    <t>Обеспечение деятельности (оказания услуг) подведомственных учреждений в рамках подпрограммы "Прочие мероприятия Галанинского сельсовета"" 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</si>
  <si>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Статья 10. Дорожный фонд  Галанинского сельсовета</t>
  </si>
  <si>
    <t>Статья 12. Иные межбюджетные трансферты.</t>
  </si>
  <si>
    <t>Приложение 2</t>
  </si>
  <si>
    <r>
      <t xml:space="preserve">                                                                                                                        </t>
    </r>
    <r>
      <rPr>
        <b/>
        <sz val="10"/>
        <rFont val="Times New Roman"/>
        <family val="1"/>
      </rPr>
      <t>Приложение 3</t>
    </r>
  </si>
  <si>
    <t xml:space="preserve">                                                                                                                                                                                                      Приложение 4</t>
  </si>
  <si>
    <t xml:space="preserve">                                                                                                                                                                                                      Приложение 5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</si>
  <si>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</si>
  <si>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"Благоустройство территории  Галанинского сельсовета"</t>
  </si>
  <si>
    <t>Межбюджетные трансферты, передаваемые бюджетам муниципальных районов из бюджетов поселений на осуществление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Галанинского сельсовета Создание безопасных и комфортных условий для проживания на территории Галанинского сельсовета"</t>
  </si>
  <si>
    <t>Прочие межбюджетные трансферты передаваемые бюджетам муниципальных районов из бюджетов поселений на осуществление части полномочий органами местного самоуправления поселений, по внешнему муниципальному финансовому контролю сельских поселений в рамках непрограммных расходов отдельных органов местного самоуправления</t>
  </si>
  <si>
    <t xml:space="preserve">Организация и содержание мест захоронения  на территории Галанинского сельсовета рамках подпрограммы "Благоустройство  территории Галанинского сельсовета"муниципальной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</si>
  <si>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Организация и проведение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</si>
  <si>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 xml:space="preserve">     2.  Порядок формирования и расходования средств Дорожного фонда осуществляется в соответствии с порядком, утвержденным Галанинским сельским Советом депутатов.      </t>
  </si>
  <si>
    <t>Председатель Галанинского</t>
  </si>
  <si>
    <t>Сельского Совета депутатов                                                                                     В.М.Кузьмин</t>
  </si>
  <si>
    <t xml:space="preserve">     1. Утвердить основные характеристики бюджета поселения на 2023 год:</t>
  </si>
  <si>
    <t xml:space="preserve">     2. Утвердить основные характеристики бюджета поселения на 2024 год и на 2025 год:</t>
  </si>
  <si>
    <t xml:space="preserve">      3)  дефицит  бюджета поселения на 2024 год в сумме 0,00 рублей и на 2025 год в сумме   0,00 рублей.</t>
  </si>
  <si>
    <t xml:space="preserve">      4) источники внутреннего финансирования дефицита   бюджета  поселения на 2024 год  в сумме 0,00 рублей и на 2025 год в сумме 0,00 рублей  согласно приложению 1                                                                                                                                                                   к настоящему решению.</t>
  </si>
  <si>
    <t>2.Межбюджетные трансферты на осуществление отдельных полномочий органами местного самоуправления поселений, по нему муниципальному контролю сельских поселений в рамках непрограммных расходов отдельных органов местного самоуправления в сумме 26 404,00 рублей ежегодно  в 2023-2025годах.</t>
  </si>
  <si>
    <t xml:space="preserve">3.Межбюджетные трансферты, передаваемые бюджетам  муниципальных районов из бюджетов поселений на осуществление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сумме 72 000,00 руб. ежегодно в 2023-2025годах. </t>
  </si>
  <si>
    <t>Источники внутреннего финансирования дефицита бюджета поселения в 2023 году и плановом периоде 2024-2025 годов</t>
  </si>
  <si>
    <t xml:space="preserve">   2023 год</t>
  </si>
  <si>
    <t xml:space="preserve">  2024 год</t>
  </si>
  <si>
    <t xml:space="preserve">  2025год</t>
  </si>
  <si>
    <t>Доходы бюджета поселений на 2023 год и плановый период 2024-2025 годов</t>
  </si>
  <si>
    <t>Доходы бюджета поселений  2025 года</t>
  </si>
  <si>
    <t xml:space="preserve">       Распределение расходов бюджета поселения по разделам  и подразделам классификации расходов бюджетов Российской  Федерации на 2023 год и плановый период 2024-2025 годов</t>
  </si>
  <si>
    <t>Сумма на 2025 год</t>
  </si>
  <si>
    <t xml:space="preserve">       Ведомственная структура расходов бюджета поселения на 2023 год  и плановый период 2024-2025 годов</t>
  </si>
  <si>
    <t>Сумма на    2025 год</t>
  </si>
  <si>
    <t xml:space="preserve">     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</t>
  </si>
  <si>
    <t>Мероприятия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</si>
  <si>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01200S5080</t>
  </si>
  <si>
    <t>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</si>
  <si>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01200S3950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</si>
  <si>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мероприятий по поддержке местных инициатив</t>
  </si>
  <si>
    <t>1100S6410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</si>
  <si>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проектов по решению вопросов местного значения сельских поселений "Инициатива жителей-эффективность в работе</t>
  </si>
  <si>
    <t>Прочие мероприятия по благоустройству городских округов и поселений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 сельсовета" на осуществление расходов. направленных на реализацию  комплексных проектов по благоустройству территорий в рамках подпрограммы "Поддержка муниципальных  проектов по благоустройству территорий и повышению активности населения в решении вопросов местного значения"  государственной программы Красноярского края "Содействие развитию местного самоуправления"</t>
  </si>
  <si>
    <t>1200S3950</t>
  </si>
  <si>
    <t>1200S5080</t>
  </si>
  <si>
    <t>Защита населения и территории от чрезвычайных ситуаций природного и техногенного характера, пожарная безопасность</t>
  </si>
  <si>
    <t>805 2 02 16001 10 0020 150</t>
  </si>
  <si>
    <t>Дотации бюджетам сельских поселений на выравнивание бюджетной обеспеченности из бюджетов муниципальных районов</t>
  </si>
  <si>
    <t>182 101 02020 01 0000 110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</si>
  <si>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</si>
  <si>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Статья 15.  Вступление в силу настоящего решения</t>
  </si>
  <si>
    <t xml:space="preserve">                                                                                                                                                                    Статья 13.  Распределение бюджетных ассигнований по разделам, подразделам, целевым статьям, группам видов расходов.</t>
  </si>
  <si>
    <t xml:space="preserve">                                                   РЕШЕНИЕ</t>
  </si>
  <si>
    <t>к  Решению Галанинского сельского</t>
  </si>
  <si>
    <t>182 1 06 06043 10 1000 110</t>
  </si>
  <si>
    <t>182 1 06 01030 10 1000 110</t>
  </si>
  <si>
    <t>805 202 29999 10 7742 150</t>
  </si>
  <si>
    <t>805 2 02 49999 10 2724 150</t>
  </si>
  <si>
    <t>805 2 02 49999 10 7555 150</t>
  </si>
  <si>
    <t>805 2 02 49999 10 7412 151</t>
  </si>
  <si>
    <t>Прочие межбюджетные трансферты, передаваемые бюджетам сельских поселений на частичную компенсацию расходов на повышение оплаты труда отдельным категориям работников бюджетной сферы</t>
  </si>
  <si>
    <t>Субсидии бюджетам муниципальных образований края на реализацию комплексных проектов по благоустройству территорий в рамках подпрограммы "Поддержка муниципальных проектов по благоустройству территорий и повышению активности населения в решении вопросов местного значения" государственной программы Красноярского края "Содействие развитию местного самоуправления"</t>
  </si>
  <si>
    <t xml:space="preserve">                   "О внесении изменений в Решение Галанинского сельского Совета депутатов от 26.12.2023 № 24-103 «О  бюджете Галанинского сельсовета на 2023 год и плановый период 2023 -2024 годов"</t>
  </si>
  <si>
    <t xml:space="preserve">        </t>
  </si>
  <si>
    <t>В соответствии со статьей 16 Устава Галанинского сельсовета, Галанинский сельский Совет депутатов РЕШИЛ:</t>
  </si>
  <si>
    <t>Внести в Решение Галанинского сельсого Совета депутатов от 26.12.2023 № 24-103 «О  бюджете Галанинского сельсовета на 2023 год и плановый период 2023 -2024 годов" следующие изменения:</t>
  </si>
  <si>
    <t>Статья 1. "Основные характеристики бюджета поселения на 2023 год                                                                                             и плановый период 2024-2025 годов" изложить в следующей редакции:</t>
  </si>
  <si>
    <t>805 2 02 49999 10 0000 151</t>
  </si>
  <si>
    <t>805 2 02 49999 00 0000 151</t>
  </si>
  <si>
    <t>Прочие межбюджетные трансферты, передаваемые бюджетам сельских поселений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по финансовому управлению администрации Казачинского района в рамках непрограмных расходов отдельных органов местного самоуправления</t>
  </si>
  <si>
    <t>Прочие межбюджетные трансферты, передаваемые бюджетам сельских поселений на обеспечение на обеспечение мер пожарной безопасности</t>
  </si>
  <si>
    <t>01100S7420</t>
  </si>
  <si>
    <t>000 1 06 06000 00 0000 110</t>
  </si>
  <si>
    <t>000 1 08 00000 00 0000 000</t>
  </si>
  <si>
    <t>000 1 08 04020 01 1000 110</t>
  </si>
  <si>
    <t>1.Межбюджетные трансферты, передаваемые бюджетам муниципальных районов из бюджетов поселений на осуществление полномочий по решению вопросов местного значения в области для создания условий для организации досуга и обеспечения жителей поселения услугами организаций культуры в сумме 2  246 600,00 рублей ежегодно  в 2023-2025годах.</t>
  </si>
  <si>
    <t>Статья 15. Вступление в силу настоящего решения</t>
  </si>
  <si>
    <t>Глава Галанинского сельсовета                                                                      Е.В.Никифорова</t>
  </si>
  <si>
    <t xml:space="preserve">Субсидии бюджетам муниципальных образований края на реализацию комплексных проектов по благоустройству территорий </t>
  </si>
  <si>
    <t>01100S6410</t>
  </si>
  <si>
    <t xml:space="preserve">     3) дефицит  бюджета поселения в сумме 132836,14 рублей;</t>
  </si>
  <si>
    <t xml:space="preserve">    4)  источники внутреннего финансирования дефицита бюджета поселения  в сумме 132 836,14  рублей согласно приложению 1 к настоящему решению.                                                                                                                                                                                    </t>
  </si>
  <si>
    <t xml:space="preserve">     Совета депутатов  от 01.06.2023 г № 27-117                            </t>
  </si>
  <si>
    <t>805 2 02 4999 10 7641 150</t>
  </si>
  <si>
    <t xml:space="preserve">805 1 17 15030 10 0002 150 </t>
  </si>
  <si>
    <t>Иные межбюджетные трансферты бюджетам муниципальныых образований на осуществление расходов, направленных на реализацию мероприятий по поддержке местных инициатив, в рамках подпрограммы "Поддержки местных инициатив" государственной программы Красноярского края "Содействие развитию местного самоуправления"</t>
  </si>
  <si>
    <t>Иные межбюджетные трансферты, передаваемые бюджетам сельских поселений</t>
  </si>
  <si>
    <t>Иные межбюджетные трансферты, передаваемые бюджетам</t>
  </si>
  <si>
    <t>Инициативные платежи, зачисляемые в бюджеты сельских поселений (поступления от физических лиц)</t>
  </si>
  <si>
    <t xml:space="preserve">805 1 17 15030 10 0000 150 </t>
  </si>
  <si>
    <t xml:space="preserve">Инициативные платежи, зачисляемые в бюджеты сельских поселений </t>
  </si>
  <si>
    <t xml:space="preserve">Инициативные платежи, зачисляемые в бюджеты </t>
  </si>
  <si>
    <t xml:space="preserve">805 1 17 15030 00 0000 150 </t>
  </si>
  <si>
    <t xml:space="preserve">805 1 17 15030 10 0001 150 </t>
  </si>
  <si>
    <t>Инициативные платежи, зачисляемые в бюджеты сельских поселений (поступления от юридических лиц)</t>
  </si>
  <si>
    <t>Совета депутатов  от  01.06.2023 г  №  27-117</t>
  </si>
  <si>
    <t>Расходы на реализацию мероприятий по поддержке местных инициатив за счет иных межбюджетных трансфертов из краевого бюджета</t>
  </si>
  <si>
    <t>Совета депутатов  от 01.06.2023 г № 27-117</t>
  </si>
  <si>
    <t>Совета депутатов  от 01.06.2023 г №  27-117</t>
  </si>
  <si>
    <t>01 июня 2023 г.                            с. Галанино                       № 27-117</t>
  </si>
  <si>
    <t xml:space="preserve">     1) прогнозируемый общий объем  доходов бюджета поселения в сумме 49 155 844,99 рублей;</t>
  </si>
  <si>
    <t xml:space="preserve">     2) общий объем расходов бюджета поселения в сумме 49 288 681,13 рублей;</t>
  </si>
  <si>
    <t xml:space="preserve">     1) прогнозируемый общий объем  доходов бюджета поселения на 2024 год в сумме                     11 002 131,00 рублей  и на 2025 год в сумме 11 024 906,00 рублей;</t>
  </si>
  <si>
    <t xml:space="preserve">    2) общий объем расходов бюджета поселения  на 2024 год в сумме 11 002 131,00 рублей, в том  числе  условно утвержденные расходы     в сумме 268 164,00 рублей, и на 2025 год  в сумме 11 024 906,00 рублей, в том числе условно подтвержденные расходы 524 605,00 руб.</t>
  </si>
  <si>
    <t xml:space="preserve">          Распределение бюджетных ассигнований по разделам, подразделам, целевым статьям, группам видов расходов производить соглано приложений 3 "Распределение расходов бюджета поселения по разделам и подразделам клпссификации расходов бюджетов Российской Федерации на 2023год и плановый период 2024-2025годов", Приложения 4 "Ведомственная  структура расходов бюджета поселения на 2023год и плановый период 2024-2025годоа". Приложения 5 "  Распределение бюджетных ассигнований по целевым статьям (муниципальным программам Галанинского сельсовета и непрограммным направления деятельности), группам и подгруппам видов расходов, разделам, подразделам классификации расходов местного бюджета на 2023 год и плановый период 2024-2025 годы".</t>
  </si>
  <si>
    <t xml:space="preserve">       1.  Утвердить объем бюджетных ассигнований дорожного фонда  Галанинского сельсовета  на 2023 в сумме 402 955,00 рублей, на 2024 год в сумме  372 000,00ублей, на 2025 год в сумме 394 000,00 рублей.</t>
  </si>
  <si>
    <t xml:space="preserve">       Решение вступает в силу со дня его официального опубликования в газете "Галанинский вестник".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</si>
</sst>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000000000"/>
    <numFmt numFmtId="179" formatCode="0000"/>
    <numFmt numFmtId="180" formatCode="0.000"/>
    <numFmt numFmtId="181" formatCode="?"/>
  </numFmts>
  <fonts count="5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right" vertical="top" wrapText="1"/>
    </xf>
    <xf numFmtId="2" fontId="12" fillId="32" borderId="11" xfId="0" applyNumberFormat="1" applyFont="1" applyFill="1" applyBorder="1" applyAlignment="1">
      <alignment horizontal="right" vertical="top" wrapText="1"/>
    </xf>
    <xf numFmtId="2" fontId="5" fillId="32" borderId="11" xfId="0" applyNumberFormat="1" applyFont="1" applyFill="1" applyBorder="1" applyAlignment="1">
      <alignment horizontal="right" vertical="top" wrapText="1"/>
    </xf>
    <xf numFmtId="49" fontId="5" fillId="32" borderId="11" xfId="0" applyNumberFormat="1" applyFont="1" applyFill="1" applyBorder="1" applyAlignment="1">
      <alignment horizontal="center" vertical="top" wrapText="1"/>
    </xf>
    <xf numFmtId="178" fontId="5" fillId="32" borderId="11" xfId="0" applyNumberFormat="1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vertical="top" wrapText="1"/>
    </xf>
    <xf numFmtId="178" fontId="6" fillId="32" borderId="11" xfId="0" applyNumberFormat="1" applyFont="1" applyFill="1" applyBorder="1" applyAlignment="1">
      <alignment horizontal="center" vertical="top" wrapText="1"/>
    </xf>
    <xf numFmtId="2" fontId="6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justify" vertical="top" wrapText="1"/>
    </xf>
    <xf numFmtId="0" fontId="5" fillId="32" borderId="11" xfId="0" applyFont="1" applyFill="1" applyBorder="1" applyAlignment="1">
      <alignment horizontal="right" vertical="top" wrapText="1"/>
    </xf>
    <xf numFmtId="4" fontId="6" fillId="32" borderId="11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/>
    </xf>
    <xf numFmtId="4" fontId="5" fillId="32" borderId="11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Alignment="1">
      <alignment/>
    </xf>
    <xf numFmtId="0" fontId="5" fillId="32" borderId="11" xfId="0" applyNumberFormat="1" applyFont="1" applyFill="1" applyBorder="1" applyAlignment="1">
      <alignment vertical="top" wrapText="1"/>
    </xf>
    <xf numFmtId="0" fontId="44" fillId="28" borderId="0" xfId="53" applyAlignment="1">
      <alignment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center" wrapText="1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NumberFormat="1" applyFont="1" applyFill="1" applyBorder="1" applyAlignment="1">
      <alignment horizontal="left" wrapText="1" shrinkToFit="1"/>
    </xf>
    <xf numFmtId="0" fontId="5" fillId="32" borderId="11" xfId="0" applyFont="1" applyFill="1" applyBorder="1" applyAlignment="1">
      <alignment horizontal="center" vertical="center" wrapText="1"/>
    </xf>
    <xf numFmtId="4" fontId="5" fillId="32" borderId="12" xfId="0" applyNumberFormat="1" applyFont="1" applyFill="1" applyBorder="1" applyAlignment="1">
      <alignment horizontal="right" vertical="top" wrapText="1"/>
    </xf>
    <xf numFmtId="0" fontId="50" fillId="32" borderId="11" xfId="33" applyNumberFormat="1" applyFont="1" applyFill="1" applyBorder="1" applyAlignment="1">
      <alignment horizontal="left" wrapText="1" readingOrder="1"/>
      <protection/>
    </xf>
    <xf numFmtId="4" fontId="5" fillId="32" borderId="11" xfId="0" applyNumberFormat="1" applyFont="1" applyFill="1" applyBorder="1" applyAlignment="1">
      <alignment vertical="top" wrapText="1"/>
    </xf>
    <xf numFmtId="4" fontId="51" fillId="32" borderId="11" xfId="0" applyNumberFormat="1" applyFont="1" applyFill="1" applyBorder="1" applyAlignment="1">
      <alignment horizontal="right" vertical="top" wrapText="1"/>
    </xf>
    <xf numFmtId="0" fontId="5" fillId="32" borderId="11" xfId="0" applyNumberFormat="1" applyFont="1" applyFill="1" applyBorder="1" applyAlignment="1">
      <alignment horizontal="left" vertical="center" wrapText="1"/>
    </xf>
    <xf numFmtId="181" fontId="5" fillId="32" borderId="11" xfId="0" applyNumberFormat="1" applyFont="1" applyFill="1" applyBorder="1" applyAlignment="1" applyProtection="1">
      <alignment horizontal="left" wrapText="1"/>
      <protection/>
    </xf>
    <xf numFmtId="49" fontId="5" fillId="32" borderId="11" xfId="0" applyNumberFormat="1" applyFont="1" applyFill="1" applyBorder="1" applyAlignment="1" applyProtection="1">
      <alignment horizontal="left" wrapText="1"/>
      <protection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center" vertical="top" wrapText="1"/>
    </xf>
    <xf numFmtId="2" fontId="5" fillId="32" borderId="11" xfId="0" applyNumberFormat="1" applyFont="1" applyFill="1" applyBorder="1" applyAlignment="1">
      <alignment/>
    </xf>
    <xf numFmtId="4" fontId="5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4" fontId="5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vertical="center" wrapText="1"/>
    </xf>
    <xf numFmtId="4" fontId="5" fillId="32" borderId="11" xfId="0" applyNumberFormat="1" applyFont="1" applyFill="1" applyBorder="1" applyAlignment="1">
      <alignment horizontal="right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2" borderId="0" xfId="0" applyFont="1" applyFill="1" applyAlignment="1">
      <alignment/>
    </xf>
    <xf numFmtId="0" fontId="5" fillId="32" borderId="15" xfId="0" applyFont="1" applyFill="1" applyBorder="1" applyAlignment="1">
      <alignment vertical="top" wrapText="1"/>
    </xf>
    <xf numFmtId="49" fontId="5" fillId="32" borderId="16" xfId="0" applyNumberFormat="1" applyFont="1" applyFill="1" applyBorder="1" applyAlignment="1" applyProtection="1">
      <alignment horizontal="left" wrapText="1"/>
      <protection/>
    </xf>
    <xf numFmtId="49" fontId="5" fillId="32" borderId="17" xfId="0" applyNumberFormat="1" applyFont="1" applyFill="1" applyBorder="1" applyAlignment="1" applyProtection="1">
      <alignment horizontal="left" wrapText="1"/>
      <protection/>
    </xf>
    <xf numFmtId="49" fontId="5" fillId="32" borderId="11" xfId="0" applyNumberFormat="1" applyFont="1" applyFill="1" applyBorder="1" applyAlignment="1">
      <alignment horizontal="right" vertical="top" wrapText="1"/>
    </xf>
    <xf numFmtId="0" fontId="0" fillId="32" borderId="0" xfId="0" applyFill="1" applyAlignment="1">
      <alignment/>
    </xf>
    <xf numFmtId="0" fontId="6" fillId="32" borderId="0" xfId="0" applyFont="1" applyFill="1" applyAlignment="1">
      <alignment horizontal="center"/>
    </xf>
    <xf numFmtId="0" fontId="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5" fillId="32" borderId="0" xfId="0" applyFont="1" applyFill="1" applyAlignment="1">
      <alignment horizontal="center"/>
    </xf>
    <xf numFmtId="0" fontId="0" fillId="32" borderId="0" xfId="0" applyFont="1" applyFill="1" applyAlignment="1">
      <alignment horizontal="right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horizontal="center"/>
    </xf>
    <xf numFmtId="0" fontId="1" fillId="32" borderId="0" xfId="0" applyFont="1" applyFill="1" applyAlignment="1">
      <alignment/>
    </xf>
    <xf numFmtId="0" fontId="1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4" fillId="32" borderId="0" xfId="0" applyFont="1" applyFill="1" applyAlignment="1">
      <alignment horizontal="center" wrapText="1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wrapText="1"/>
    </xf>
    <xf numFmtId="0" fontId="4" fillId="32" borderId="0" xfId="0" applyFont="1" applyFill="1" applyAlignment="1">
      <alignment horizontal="justify"/>
    </xf>
    <xf numFmtId="0" fontId="3" fillId="32" borderId="0" xfId="0" applyFont="1" applyFill="1" applyAlignment="1">
      <alignment horizontal="justify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left" vertical="top" wrapText="1"/>
    </xf>
    <xf numFmtId="49" fontId="4" fillId="32" borderId="0" xfId="0" applyNumberFormat="1" applyFont="1" applyFill="1" applyAlignment="1">
      <alignment wrapText="1"/>
    </xf>
    <xf numFmtId="49" fontId="3" fillId="32" borderId="0" xfId="0" applyNumberFormat="1" applyFont="1" applyFill="1" applyAlignment="1">
      <alignment wrapText="1"/>
    </xf>
    <xf numFmtId="0" fontId="4" fillId="32" borderId="0" xfId="0" applyFont="1" applyFill="1" applyAlignment="1">
      <alignment horizontal="justify" vertical="top" wrapText="1"/>
    </xf>
    <xf numFmtId="0" fontId="3" fillId="32" borderId="0" xfId="0" applyFont="1" applyFill="1" applyAlignment="1">
      <alignment horizontal="justify" vertical="top" wrapText="1"/>
    </xf>
    <xf numFmtId="9" fontId="0" fillId="32" borderId="0" xfId="0" applyNumberFormat="1" applyFill="1" applyAlignment="1">
      <alignment/>
    </xf>
    <xf numFmtId="0" fontId="4" fillId="32" borderId="0" xfId="0" applyFont="1" applyFill="1" applyAlignment="1">
      <alignment horizontal="justify" wrapText="1"/>
    </xf>
    <xf numFmtId="0" fontId="3" fillId="32" borderId="0" xfId="0" applyFont="1" applyFill="1" applyAlignment="1">
      <alignment vertical="top" wrapText="1"/>
    </xf>
    <xf numFmtId="9" fontId="6" fillId="32" borderId="0" xfId="0" applyNumberFormat="1" applyFont="1" applyFill="1" applyAlignment="1">
      <alignment/>
    </xf>
    <xf numFmtId="0" fontId="1" fillId="32" borderId="0" xfId="0" applyFont="1" applyFill="1" applyAlignment="1">
      <alignment horizontal="justify" vertical="top" wrapText="1"/>
    </xf>
    <xf numFmtId="2" fontId="12" fillId="32" borderId="11" xfId="0" applyNumberFormat="1" applyFont="1" applyFill="1" applyBorder="1" applyAlignment="1">
      <alignment/>
    </xf>
    <xf numFmtId="0" fontId="0" fillId="32" borderId="0" xfId="0" applyFill="1" applyBorder="1" applyAlignment="1">
      <alignment/>
    </xf>
    <xf numFmtId="179" fontId="5" fillId="32" borderId="11" xfId="0" applyNumberFormat="1" applyFont="1" applyFill="1" applyBorder="1" applyAlignment="1" applyProtection="1">
      <alignment horizontal="left" wrapText="1"/>
      <protection hidden="1" locked="0"/>
    </xf>
    <xf numFmtId="0" fontId="3" fillId="32" borderId="0" xfId="0" applyFont="1" applyFill="1" applyBorder="1" applyAlignment="1">
      <alignment horizontal="right" vertical="top" wrapText="1"/>
    </xf>
    <xf numFmtId="1" fontId="3" fillId="32" borderId="0" xfId="0" applyNumberFormat="1" applyFont="1" applyFill="1" applyBorder="1" applyAlignment="1">
      <alignment horizontal="right" vertical="top" wrapText="1"/>
    </xf>
    <xf numFmtId="0" fontId="6" fillId="32" borderId="11" xfId="0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vertical="center" wrapText="1"/>
    </xf>
    <xf numFmtId="4" fontId="5" fillId="32" borderId="11" xfId="0" applyNumberFormat="1" applyFont="1" applyFill="1" applyBorder="1" applyAlignment="1">
      <alignment horizontal="right" vertical="top" wrapText="1"/>
    </xf>
    <xf numFmtId="4" fontId="5" fillId="32" borderId="11" xfId="0" applyNumberFormat="1" applyFont="1" applyFill="1" applyBorder="1" applyAlignment="1">
      <alignment vertical="top" wrapText="1"/>
    </xf>
    <xf numFmtId="0" fontId="6" fillId="32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right"/>
    </xf>
    <xf numFmtId="0" fontId="6" fillId="3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5" fillId="0" borderId="13" xfId="0" applyFont="1" applyBorder="1" applyAlignment="1">
      <alignment horizontal="right" vertical="center" wrapText="1"/>
    </xf>
    <xf numFmtId="0" fontId="5" fillId="32" borderId="13" xfId="0" applyFont="1" applyFill="1" applyBorder="1" applyAlignment="1">
      <alignment horizontal="right" vertical="center" wrapText="1"/>
    </xf>
    <xf numFmtId="0" fontId="5" fillId="32" borderId="11" xfId="0" applyFont="1" applyFill="1" applyBorder="1" applyAlignment="1">
      <alignment horizontal="left" vertical="top" wrapText="1"/>
    </xf>
    <xf numFmtId="0" fontId="5" fillId="32" borderId="11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01\Downloads\&#1041;&#1070;&#1044;&#1046;&#1045;&#1058;%202019-2021\&#1087;&#1088;&#1086;&#1077;&#1082;&#1090;%20&#1088;&#1077;&#1096;&#1077;&#1085;&#1080;&#1103;%20&#1085;&#1072;%202019-2021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екст"/>
      <sheetName val="прил 1 источники"/>
      <sheetName val="прил 2 ГАД"/>
      <sheetName val="прил 3 ГАИФД"/>
      <sheetName val="прил 4 доходы"/>
      <sheetName val="прил 5 РП"/>
      <sheetName val="прил 6 ведом"/>
      <sheetName val="прил 7 ЦСР,ВР,РП"/>
      <sheetName val="прил 8 РП,ЦСР,ВР"/>
      <sheetName val="Лист1"/>
    </sheetNames>
    <sheetDataSet>
      <sheetData sheetId="6">
        <row r="30">
          <cell r="G30">
            <v>1000</v>
          </cell>
          <cell r="H30">
            <v>1000</v>
          </cell>
          <cell r="I30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G50"/>
  <sheetViews>
    <sheetView zoomScalePageLayoutView="0" workbookViewId="0" topLeftCell="A41">
      <selection activeCell="A44" sqref="A44"/>
    </sheetView>
  </sheetViews>
  <sheetFormatPr defaultColWidth="9.00390625" defaultRowHeight="12.75"/>
  <cols>
    <col min="1" max="1" width="84.375" style="0" customWidth="1"/>
  </cols>
  <sheetData>
    <row r="1" spans="1:2" ht="7.5" customHeight="1">
      <c r="A1" s="86"/>
      <c r="B1" s="80"/>
    </row>
    <row r="2" spans="1:2" ht="15.75">
      <c r="A2" s="87" t="s">
        <v>148</v>
      </c>
      <c r="B2" s="80"/>
    </row>
    <row r="3" spans="1:2" ht="16.5" customHeight="1">
      <c r="A3" s="88" t="s">
        <v>147</v>
      </c>
      <c r="B3" s="80"/>
    </row>
    <row r="4" spans="1:2" ht="15.75" customHeight="1">
      <c r="A4" s="88" t="s">
        <v>109</v>
      </c>
      <c r="B4" s="80"/>
    </row>
    <row r="5" spans="1:2" ht="8.25" customHeight="1">
      <c r="A5" s="89" t="s">
        <v>19</v>
      </c>
      <c r="B5" s="80"/>
    </row>
    <row r="6" spans="1:2" ht="15" customHeight="1">
      <c r="A6" s="89" t="s">
        <v>305</v>
      </c>
      <c r="B6" s="80"/>
    </row>
    <row r="7" spans="1:2" ht="0.75" customHeight="1" hidden="1">
      <c r="A7" s="89"/>
      <c r="B7" s="80"/>
    </row>
    <row r="8" spans="1:2" ht="15.75" customHeight="1">
      <c r="A8" s="90"/>
      <c r="B8" s="80"/>
    </row>
    <row r="9" spans="1:2" ht="16.5" customHeight="1">
      <c r="A9" s="89" t="s">
        <v>352</v>
      </c>
      <c r="B9" s="80"/>
    </row>
    <row r="10" spans="1:2" ht="14.25" customHeight="1">
      <c r="A10" s="91"/>
      <c r="B10" s="80"/>
    </row>
    <row r="11" spans="1:2" ht="42.75" customHeight="1">
      <c r="A11" s="92" t="s">
        <v>315</v>
      </c>
      <c r="B11" s="80"/>
    </row>
    <row r="12" spans="1:2" ht="15" customHeight="1">
      <c r="A12" s="93" t="s">
        <v>316</v>
      </c>
      <c r="B12" s="80"/>
    </row>
    <row r="13" spans="1:2" ht="15" customHeight="1">
      <c r="A13" s="93"/>
      <c r="B13" s="80"/>
    </row>
    <row r="14" spans="1:2" ht="31.5" customHeight="1">
      <c r="A14" s="94" t="s">
        <v>317</v>
      </c>
      <c r="B14" s="80"/>
    </row>
    <row r="15" spans="1:2" ht="12" customHeight="1">
      <c r="A15" s="94"/>
      <c r="B15" s="80"/>
    </row>
    <row r="16" spans="1:2" ht="42" customHeight="1">
      <c r="A16" s="94" t="s">
        <v>318</v>
      </c>
      <c r="B16" s="80"/>
    </row>
    <row r="17" spans="1:2" ht="12" customHeight="1">
      <c r="A17" s="94"/>
      <c r="B17" s="80"/>
    </row>
    <row r="18" spans="1:2" ht="29.25" customHeight="1">
      <c r="A18" s="95" t="s">
        <v>319</v>
      </c>
      <c r="B18" s="80"/>
    </row>
    <row r="19" spans="1:2" ht="9.75" customHeight="1">
      <c r="A19" s="95"/>
      <c r="B19" s="80"/>
    </row>
    <row r="20" spans="1:2" ht="15.75" customHeight="1">
      <c r="A20" s="96" t="s">
        <v>271</v>
      </c>
      <c r="B20" s="80"/>
    </row>
    <row r="21" spans="1:2" ht="30" customHeight="1">
      <c r="A21" s="96" t="s">
        <v>353</v>
      </c>
      <c r="B21" s="80"/>
    </row>
    <row r="22" spans="1:2" ht="14.25" customHeight="1">
      <c r="A22" s="96" t="s">
        <v>354</v>
      </c>
      <c r="B22" s="80"/>
    </row>
    <row r="23" spans="1:2" ht="12.75" customHeight="1">
      <c r="A23" s="96" t="s">
        <v>333</v>
      </c>
      <c r="B23" s="80"/>
    </row>
    <row r="24" spans="1:2" ht="30">
      <c r="A24" s="96" t="s">
        <v>334</v>
      </c>
      <c r="B24" s="80"/>
    </row>
    <row r="25" spans="1:7" ht="15" customHeight="1">
      <c r="A25" s="96"/>
      <c r="B25" s="80"/>
      <c r="G25" t="s">
        <v>22</v>
      </c>
    </row>
    <row r="26" spans="1:3" ht="14.25" customHeight="1">
      <c r="A26" s="97" t="s">
        <v>272</v>
      </c>
      <c r="B26" s="80"/>
      <c r="C26" t="s">
        <v>21</v>
      </c>
    </row>
    <row r="27" spans="1:2" ht="30.75" customHeight="1">
      <c r="A27" s="96" t="s">
        <v>355</v>
      </c>
      <c r="B27" s="80"/>
    </row>
    <row r="28" spans="1:2" ht="45.75" customHeight="1">
      <c r="A28" s="98" t="s">
        <v>356</v>
      </c>
      <c r="B28" s="80"/>
    </row>
    <row r="29" spans="1:2" ht="27.75" customHeight="1">
      <c r="A29" s="96" t="s">
        <v>273</v>
      </c>
      <c r="B29" s="80"/>
    </row>
    <row r="30" spans="1:2" ht="45" customHeight="1">
      <c r="A30" s="96" t="s">
        <v>274</v>
      </c>
      <c r="B30" s="80"/>
    </row>
    <row r="31" spans="1:2" ht="29.25" customHeight="1">
      <c r="A31" s="99" t="s">
        <v>256</v>
      </c>
      <c r="B31" s="80"/>
    </row>
    <row r="32" spans="1:2" ht="45">
      <c r="A32" s="100" t="s">
        <v>358</v>
      </c>
      <c r="B32" s="80"/>
    </row>
    <row r="33" spans="1:2" ht="30">
      <c r="A33" s="100" t="s">
        <v>268</v>
      </c>
      <c r="B33" s="80"/>
    </row>
    <row r="34" spans="1:2" ht="17.25" customHeight="1">
      <c r="A34" s="101" t="s">
        <v>257</v>
      </c>
      <c r="B34" s="80"/>
    </row>
    <row r="35" spans="1:3" ht="72.75" customHeight="1">
      <c r="A35" s="102" t="s">
        <v>223</v>
      </c>
      <c r="B35" s="103"/>
      <c r="C35" s="34"/>
    </row>
    <row r="36" spans="1:2" ht="81.75" customHeight="1">
      <c r="A36" s="102" t="s">
        <v>328</v>
      </c>
      <c r="B36" s="103"/>
    </row>
    <row r="37" spans="1:2" ht="71.25" customHeight="1">
      <c r="A37" s="102" t="s">
        <v>275</v>
      </c>
      <c r="B37" s="103"/>
    </row>
    <row r="38" spans="1:2" ht="85.5" customHeight="1">
      <c r="A38" s="102" t="s">
        <v>276</v>
      </c>
      <c r="B38" s="80"/>
    </row>
    <row r="39" spans="1:2" ht="27" customHeight="1">
      <c r="A39" s="104" t="s">
        <v>304</v>
      </c>
      <c r="B39" s="103"/>
    </row>
    <row r="40" spans="1:2" ht="154.5" customHeight="1">
      <c r="A40" s="105" t="s">
        <v>357</v>
      </c>
      <c r="B40" s="103"/>
    </row>
    <row r="41" spans="1:2" ht="26.25" customHeight="1">
      <c r="A41" s="106" t="s">
        <v>329</v>
      </c>
      <c r="B41" s="80"/>
    </row>
    <row r="42" spans="1:2" ht="13.5" customHeight="1" hidden="1">
      <c r="A42" s="80"/>
      <c r="B42" s="80"/>
    </row>
    <row r="43" spans="1:2" ht="14.25" hidden="1">
      <c r="A43" s="104" t="s">
        <v>303</v>
      </c>
      <c r="B43" s="80"/>
    </row>
    <row r="44" spans="1:2" ht="49.5" customHeight="1">
      <c r="A44" s="105" t="s">
        <v>359</v>
      </c>
      <c r="B44" s="80"/>
    </row>
    <row r="45" spans="1:2" ht="15.75">
      <c r="A45" s="107"/>
      <c r="B45" s="80"/>
    </row>
    <row r="46" spans="1:2" ht="15">
      <c r="A46" s="102"/>
      <c r="B46" s="80"/>
    </row>
    <row r="47" spans="1:2" ht="15">
      <c r="A47" s="97" t="s">
        <v>269</v>
      </c>
      <c r="B47" s="80"/>
    </row>
    <row r="48" spans="1:2" ht="15">
      <c r="A48" s="97" t="s">
        <v>270</v>
      </c>
      <c r="B48" s="80"/>
    </row>
    <row r="49" spans="1:2" ht="15.75">
      <c r="A49" s="89"/>
      <c r="B49" s="80"/>
    </row>
    <row r="50" spans="1:2" ht="30">
      <c r="A50" s="102" t="s">
        <v>330</v>
      </c>
      <c r="B50" s="8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26"/>
  <sheetViews>
    <sheetView zoomScalePageLayoutView="0" workbookViewId="0" topLeftCell="A2">
      <selection activeCell="D23" sqref="D23"/>
    </sheetView>
  </sheetViews>
  <sheetFormatPr defaultColWidth="9.00390625" defaultRowHeight="12.75"/>
  <cols>
    <col min="1" max="1" width="5.375" style="0" customWidth="1"/>
    <col min="2" max="2" width="21.875" style="0" customWidth="1"/>
    <col min="3" max="3" width="35.125" style="0" customWidth="1"/>
    <col min="4" max="4" width="12.625" style="0" customWidth="1"/>
    <col min="5" max="5" width="12.25390625" style="0" customWidth="1"/>
    <col min="6" max="6" width="12.625" style="0" customWidth="1"/>
  </cols>
  <sheetData>
    <row r="1" spans="1:6" ht="12.75">
      <c r="A1" s="80"/>
      <c r="B1" s="80"/>
      <c r="C1" s="80"/>
      <c r="D1" s="80"/>
      <c r="E1" s="80"/>
      <c r="F1" s="80"/>
    </row>
    <row r="2" spans="1:7" ht="12.75">
      <c r="A2" s="117" t="s">
        <v>31</v>
      </c>
      <c r="B2" s="117"/>
      <c r="C2" s="117"/>
      <c r="D2" s="117"/>
      <c r="E2" s="117"/>
      <c r="F2" s="117"/>
      <c r="G2" s="11"/>
    </row>
    <row r="3" spans="1:7" ht="12.75">
      <c r="A3" s="117" t="s">
        <v>306</v>
      </c>
      <c r="B3" s="117"/>
      <c r="C3" s="117"/>
      <c r="D3" s="117"/>
      <c r="E3" s="117"/>
      <c r="F3" s="117"/>
      <c r="G3" s="11"/>
    </row>
    <row r="4" spans="1:7" ht="12.75">
      <c r="A4" s="117" t="s">
        <v>351</v>
      </c>
      <c r="B4" s="117"/>
      <c r="C4" s="117"/>
      <c r="D4" s="117"/>
      <c r="E4" s="117"/>
      <c r="F4" s="117"/>
      <c r="G4" s="11"/>
    </row>
    <row r="5" spans="1:7" ht="12.75">
      <c r="A5" s="81"/>
      <c r="B5" s="82"/>
      <c r="C5" s="82"/>
      <c r="D5" s="82"/>
      <c r="E5" s="82"/>
      <c r="F5" s="82"/>
      <c r="G5" s="11"/>
    </row>
    <row r="6" spans="1:7" ht="12.75">
      <c r="A6" s="83" t="s">
        <v>277</v>
      </c>
      <c r="B6" s="83"/>
      <c r="C6" s="83"/>
      <c r="D6" s="83"/>
      <c r="E6" s="83"/>
      <c r="F6" s="82"/>
      <c r="G6" s="11"/>
    </row>
    <row r="7" spans="1:7" ht="12.75">
      <c r="A7" s="118"/>
      <c r="B7" s="118"/>
      <c r="C7" s="118"/>
      <c r="D7" s="118"/>
      <c r="E7" s="82"/>
      <c r="F7" s="82"/>
      <c r="G7" s="11"/>
    </row>
    <row r="8" spans="1:7" ht="14.25" customHeight="1">
      <c r="A8" s="84" t="s">
        <v>34</v>
      </c>
      <c r="B8" s="85"/>
      <c r="C8" s="117" t="s">
        <v>46</v>
      </c>
      <c r="D8" s="117"/>
      <c r="E8" s="117"/>
      <c r="F8" s="117"/>
      <c r="G8" s="11"/>
    </row>
    <row r="9" spans="1:7" ht="18" customHeight="1">
      <c r="A9" s="116" t="s">
        <v>48</v>
      </c>
      <c r="B9" s="121" t="s">
        <v>49</v>
      </c>
      <c r="C9" s="116" t="s">
        <v>150</v>
      </c>
      <c r="D9" s="119" t="s">
        <v>47</v>
      </c>
      <c r="E9" s="119"/>
      <c r="F9" s="119"/>
      <c r="G9" s="11"/>
    </row>
    <row r="10" spans="1:7" ht="58.5" customHeight="1">
      <c r="A10" s="116"/>
      <c r="B10" s="121"/>
      <c r="C10" s="120"/>
      <c r="D10" s="67" t="s">
        <v>278</v>
      </c>
      <c r="E10" s="67" t="s">
        <v>279</v>
      </c>
      <c r="F10" s="67" t="s">
        <v>280</v>
      </c>
      <c r="G10" s="11"/>
    </row>
    <row r="11" spans="1:7" ht="12" customHeight="1">
      <c r="A11" s="69"/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11"/>
    </row>
    <row r="12" spans="1:7" ht="28.5" customHeight="1">
      <c r="A12" s="116">
        <v>1</v>
      </c>
      <c r="B12" s="115" t="s">
        <v>110</v>
      </c>
      <c r="C12" s="115" t="s">
        <v>35</v>
      </c>
      <c r="D12" s="19">
        <f>D22</f>
        <v>132836.1400000006</v>
      </c>
      <c r="E12" s="19">
        <v>0</v>
      </c>
      <c r="F12" s="19">
        <v>0</v>
      </c>
      <c r="G12" s="11"/>
    </row>
    <row r="13" spans="1:7" ht="12.75" hidden="1">
      <c r="A13" s="116"/>
      <c r="B13" s="115"/>
      <c r="C13" s="115"/>
      <c r="D13" s="27">
        <v>0</v>
      </c>
      <c r="E13" s="27">
        <v>0</v>
      </c>
      <c r="F13" s="27">
        <v>0</v>
      </c>
      <c r="G13" s="11"/>
    </row>
    <row r="14" spans="1:7" ht="15" customHeight="1">
      <c r="A14" s="69">
        <v>2</v>
      </c>
      <c r="B14" s="70" t="s">
        <v>111</v>
      </c>
      <c r="C14" s="70" t="s">
        <v>36</v>
      </c>
      <c r="D14" s="19">
        <f aca="true" t="shared" si="0" ref="D14:F16">D15</f>
        <v>-49155844.99</v>
      </c>
      <c r="E14" s="19">
        <f t="shared" si="0"/>
        <v>-11002131</v>
      </c>
      <c r="F14" s="19">
        <f t="shared" si="0"/>
        <v>-11024906</v>
      </c>
      <c r="G14" s="11"/>
    </row>
    <row r="15" spans="1:7" ht="16.5" customHeight="1">
      <c r="A15" s="69">
        <v>3</v>
      </c>
      <c r="B15" s="70" t="s">
        <v>112</v>
      </c>
      <c r="C15" s="70" t="s">
        <v>37</v>
      </c>
      <c r="D15" s="19">
        <f t="shared" si="0"/>
        <v>-49155844.99</v>
      </c>
      <c r="E15" s="19">
        <f t="shared" si="0"/>
        <v>-11002131</v>
      </c>
      <c r="F15" s="19">
        <f t="shared" si="0"/>
        <v>-11024906</v>
      </c>
      <c r="G15" s="11"/>
    </row>
    <row r="16" spans="1:7" ht="15" customHeight="1">
      <c r="A16" s="69">
        <v>4</v>
      </c>
      <c r="B16" s="70" t="s">
        <v>113</v>
      </c>
      <c r="C16" s="70" t="s">
        <v>38</v>
      </c>
      <c r="D16" s="19">
        <f>D17</f>
        <v>-49155844.99</v>
      </c>
      <c r="E16" s="19">
        <f t="shared" si="0"/>
        <v>-11002131</v>
      </c>
      <c r="F16" s="19">
        <f t="shared" si="0"/>
        <v>-11024906</v>
      </c>
      <c r="G16" s="11"/>
    </row>
    <row r="17" spans="1:7" ht="28.5" customHeight="1">
      <c r="A17" s="69">
        <v>5</v>
      </c>
      <c r="B17" s="70" t="s">
        <v>114</v>
      </c>
      <c r="C17" s="70" t="s">
        <v>39</v>
      </c>
      <c r="D17" s="19">
        <v>-49155844.99</v>
      </c>
      <c r="E17" s="19">
        <v>-11002131</v>
      </c>
      <c r="F17" s="19">
        <v>-11024906</v>
      </c>
      <c r="G17" s="11"/>
    </row>
    <row r="18" spans="1:7" ht="17.25" customHeight="1">
      <c r="A18" s="69">
        <v>6</v>
      </c>
      <c r="B18" s="70" t="s">
        <v>115</v>
      </c>
      <c r="C18" s="70" t="s">
        <v>40</v>
      </c>
      <c r="D18" s="19">
        <f>D19</f>
        <v>49288681.13</v>
      </c>
      <c r="E18" s="19">
        <f aca="true" t="shared" si="1" ref="E18:F20">E19</f>
        <v>11002131</v>
      </c>
      <c r="F18" s="19">
        <f t="shared" si="1"/>
        <v>11024906</v>
      </c>
      <c r="G18" s="11"/>
    </row>
    <row r="19" spans="1:7" ht="25.5">
      <c r="A19" s="69">
        <v>7</v>
      </c>
      <c r="B19" s="70" t="s">
        <v>116</v>
      </c>
      <c r="C19" s="70" t="s">
        <v>41</v>
      </c>
      <c r="D19" s="19">
        <f>D20</f>
        <v>49288681.13</v>
      </c>
      <c r="E19" s="19">
        <f t="shared" si="1"/>
        <v>11002131</v>
      </c>
      <c r="F19" s="19">
        <f t="shared" si="1"/>
        <v>11024906</v>
      </c>
      <c r="G19" s="11"/>
    </row>
    <row r="20" spans="1:7" ht="15" customHeight="1">
      <c r="A20" s="69">
        <v>8</v>
      </c>
      <c r="B20" s="70" t="s">
        <v>117</v>
      </c>
      <c r="C20" s="70" t="s">
        <v>42</v>
      </c>
      <c r="D20" s="19">
        <f>D21</f>
        <v>49288681.13</v>
      </c>
      <c r="E20" s="19">
        <f>E21</f>
        <v>11002131</v>
      </c>
      <c r="F20" s="19">
        <f t="shared" si="1"/>
        <v>11024906</v>
      </c>
      <c r="G20" s="11"/>
    </row>
    <row r="21" spans="1:7" ht="29.25" customHeight="1">
      <c r="A21" s="69">
        <v>9</v>
      </c>
      <c r="B21" s="70" t="s">
        <v>118</v>
      </c>
      <c r="C21" s="70" t="s">
        <v>43</v>
      </c>
      <c r="D21" s="19">
        <f>'прил 4 ведом'!G154</f>
        <v>49288681.13</v>
      </c>
      <c r="E21" s="19">
        <f>'прил 2 доходы'!E80</f>
        <v>11002131</v>
      </c>
      <c r="F21" s="19">
        <f>'прил 2 доходы'!F80</f>
        <v>11024906</v>
      </c>
      <c r="G21" s="11"/>
    </row>
    <row r="22" spans="1:7" ht="12.75">
      <c r="A22" s="115" t="s">
        <v>28</v>
      </c>
      <c r="B22" s="115"/>
      <c r="C22" s="115"/>
      <c r="D22" s="19">
        <f>D14+D18</f>
        <v>132836.1400000006</v>
      </c>
      <c r="E22" s="19">
        <f>E14+E18</f>
        <v>0</v>
      </c>
      <c r="F22" s="19">
        <f>F14+F18</f>
        <v>0</v>
      </c>
      <c r="G22" s="11"/>
    </row>
    <row r="23" ht="15.75">
      <c r="A23" s="1" t="s">
        <v>45</v>
      </c>
    </row>
    <row r="24" ht="15.75">
      <c r="A24" s="1"/>
    </row>
    <row r="25" spans="1:7" ht="15.75">
      <c r="A25" s="1"/>
      <c r="C25" s="7"/>
      <c r="D25" s="8"/>
      <c r="E25" s="8"/>
      <c r="F25" s="8"/>
      <c r="G25" s="7"/>
    </row>
    <row r="26" ht="15.75">
      <c r="A26" s="1"/>
    </row>
  </sheetData>
  <sheetProtection/>
  <mergeCells count="13">
    <mergeCell ref="A22:C22"/>
    <mergeCell ref="A12:A13"/>
    <mergeCell ref="C8:F8"/>
    <mergeCell ref="D9:F9"/>
    <mergeCell ref="C9:C10"/>
    <mergeCell ref="B9:B10"/>
    <mergeCell ref="B12:B13"/>
    <mergeCell ref="C12:C13"/>
    <mergeCell ref="A9:A10"/>
    <mergeCell ref="A2:F2"/>
    <mergeCell ref="A3:F3"/>
    <mergeCell ref="A4:F4"/>
    <mergeCell ref="A7:D7"/>
  </mergeCells>
  <printOptions/>
  <pageMargins left="0.7874015748031497" right="0.1968503937007874" top="0.3937007874015748" bottom="0.984251968503937" header="0.11811023622047245" footer="0.5118110236220472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2:I82"/>
  <sheetViews>
    <sheetView zoomScalePageLayoutView="0" workbookViewId="0" topLeftCell="A71">
      <selection activeCell="A80" sqref="A80:C80"/>
    </sheetView>
  </sheetViews>
  <sheetFormatPr defaultColWidth="9.00390625" defaultRowHeight="12.75"/>
  <cols>
    <col min="1" max="1" width="4.00390625" style="2" customWidth="1"/>
    <col min="2" max="2" width="22.375" style="2" customWidth="1"/>
    <col min="3" max="3" width="42.375" style="2" customWidth="1"/>
    <col min="4" max="4" width="13.00390625" style="31" customWidth="1"/>
    <col min="5" max="5" width="12.875" style="31" customWidth="1"/>
    <col min="6" max="6" width="12.00390625" style="31" customWidth="1"/>
    <col min="8" max="8" width="8.375" style="0" customWidth="1"/>
  </cols>
  <sheetData>
    <row r="1" ht="9" customHeight="1"/>
    <row r="2" spans="1:9" ht="15.75">
      <c r="A2" s="15" t="s">
        <v>30</v>
      </c>
      <c r="B2" s="15"/>
      <c r="C2" s="15"/>
      <c r="D2" s="127" t="s">
        <v>258</v>
      </c>
      <c r="E2" s="127"/>
      <c r="F2" s="127"/>
      <c r="G2" s="4"/>
      <c r="H2" s="4"/>
      <c r="I2" s="4"/>
    </row>
    <row r="3" spans="1:9" ht="15.75">
      <c r="A3" s="128" t="s">
        <v>306</v>
      </c>
      <c r="B3" s="128"/>
      <c r="C3" s="128"/>
      <c r="D3" s="128"/>
      <c r="E3" s="128"/>
      <c r="F3" s="128"/>
      <c r="G3" s="4"/>
      <c r="H3" s="4"/>
      <c r="I3" s="4"/>
    </row>
    <row r="4" spans="1:9" ht="15.75">
      <c r="A4" s="128" t="s">
        <v>335</v>
      </c>
      <c r="B4" s="128"/>
      <c r="C4" s="128"/>
      <c r="D4" s="128"/>
      <c r="E4" s="128"/>
      <c r="F4" s="128"/>
      <c r="G4" s="4"/>
      <c r="H4" s="4"/>
      <c r="I4" s="4"/>
    </row>
    <row r="6" spans="1:9" ht="15.75">
      <c r="A6" s="132" t="s">
        <v>281</v>
      </c>
      <c r="B6" s="132"/>
      <c r="C6" s="132"/>
      <c r="D6" s="132"/>
      <c r="E6" s="132"/>
      <c r="F6" s="132"/>
      <c r="G6" s="6"/>
      <c r="H6" s="6"/>
      <c r="I6" s="6"/>
    </row>
    <row r="7" spans="1:6" ht="12.75">
      <c r="A7" s="2" t="s">
        <v>154</v>
      </c>
      <c r="D7" s="133" t="s">
        <v>46</v>
      </c>
      <c r="E7" s="133"/>
      <c r="F7" s="133"/>
    </row>
    <row r="8" spans="1:6" ht="30" customHeight="1">
      <c r="A8" s="129" t="s">
        <v>151</v>
      </c>
      <c r="B8" s="131" t="s">
        <v>120</v>
      </c>
      <c r="C8" s="130" t="s">
        <v>119</v>
      </c>
      <c r="D8" s="116" t="s">
        <v>224</v>
      </c>
      <c r="E8" s="116" t="s">
        <v>225</v>
      </c>
      <c r="F8" s="116" t="s">
        <v>282</v>
      </c>
    </row>
    <row r="9" spans="1:6" ht="45" customHeight="1">
      <c r="A9" s="129"/>
      <c r="B9" s="131"/>
      <c r="C9" s="130"/>
      <c r="D9" s="116"/>
      <c r="E9" s="116"/>
      <c r="F9" s="116"/>
    </row>
    <row r="10" spans="1:6" ht="12.75">
      <c r="A10" s="12"/>
      <c r="B10" s="13">
        <v>1</v>
      </c>
      <c r="C10" s="13">
        <v>2</v>
      </c>
      <c r="D10" s="25">
        <v>3</v>
      </c>
      <c r="E10" s="25">
        <v>3</v>
      </c>
      <c r="F10" s="25">
        <v>3</v>
      </c>
    </row>
    <row r="11" spans="1:6" ht="17.25" customHeight="1">
      <c r="A11" s="16">
        <v>1</v>
      </c>
      <c r="B11" s="14" t="s">
        <v>155</v>
      </c>
      <c r="C11" s="12" t="s">
        <v>156</v>
      </c>
      <c r="D11" s="28">
        <f>D12+D18+D24+D37+D39+D43</f>
        <v>1226053</v>
      </c>
      <c r="E11" s="28">
        <f>E12+E18+E24+E36+E39</f>
        <v>1038157</v>
      </c>
      <c r="F11" s="28">
        <f>F12+F18+F24+F36+F39</f>
        <v>1067085</v>
      </c>
    </row>
    <row r="12" spans="1:6" ht="18.75" customHeight="1">
      <c r="A12" s="16">
        <v>2</v>
      </c>
      <c r="B12" s="14" t="s">
        <v>99</v>
      </c>
      <c r="C12" s="12" t="s">
        <v>157</v>
      </c>
      <c r="D12" s="28">
        <f>D13</f>
        <v>121296</v>
      </c>
      <c r="E12" s="28">
        <f>E13</f>
        <v>129100</v>
      </c>
      <c r="F12" s="28">
        <f>F13</f>
        <v>136028</v>
      </c>
    </row>
    <row r="13" spans="1:6" ht="18.75" customHeight="1">
      <c r="A13" s="16">
        <v>3</v>
      </c>
      <c r="B13" s="14" t="s">
        <v>158</v>
      </c>
      <c r="C13" s="12" t="s">
        <v>159</v>
      </c>
      <c r="D13" s="17">
        <f>D14+D16+D17</f>
        <v>121296</v>
      </c>
      <c r="E13" s="37">
        <f>E14+E16+E17</f>
        <v>129100</v>
      </c>
      <c r="F13" s="37">
        <f>F14+F16+F17</f>
        <v>136028</v>
      </c>
    </row>
    <row r="14" spans="1:6" ht="81" customHeight="1">
      <c r="A14" s="123">
        <v>4</v>
      </c>
      <c r="B14" s="124" t="s">
        <v>173</v>
      </c>
      <c r="C14" s="115" t="s">
        <v>188</v>
      </c>
      <c r="D14" s="125">
        <v>117375</v>
      </c>
      <c r="E14" s="125">
        <v>125097</v>
      </c>
      <c r="F14" s="125">
        <v>131769</v>
      </c>
    </row>
    <row r="15" spans="1:6" ht="13.5" customHeight="1" hidden="1" thickBot="1">
      <c r="A15" s="123"/>
      <c r="B15" s="124"/>
      <c r="C15" s="115"/>
      <c r="D15" s="125"/>
      <c r="E15" s="125"/>
      <c r="F15" s="125"/>
    </row>
    <row r="16" spans="1:6" ht="116.25" customHeight="1">
      <c r="A16" s="40">
        <v>5</v>
      </c>
      <c r="B16" s="45" t="s">
        <v>301</v>
      </c>
      <c r="C16" s="55" t="s">
        <v>302</v>
      </c>
      <c r="D16" s="50">
        <v>94</v>
      </c>
      <c r="E16" s="38">
        <v>0</v>
      </c>
      <c r="F16" s="38">
        <v>102</v>
      </c>
    </row>
    <row r="17" spans="1:6" ht="54" customHeight="1">
      <c r="A17" s="40">
        <v>6</v>
      </c>
      <c r="B17" s="45" t="s">
        <v>174</v>
      </c>
      <c r="C17" s="44" t="s">
        <v>189</v>
      </c>
      <c r="D17" s="38">
        <v>3827</v>
      </c>
      <c r="E17" s="38">
        <v>4003</v>
      </c>
      <c r="F17" s="38">
        <v>4157</v>
      </c>
    </row>
    <row r="18" spans="1:6" ht="42.75" customHeight="1">
      <c r="A18" s="40">
        <v>7</v>
      </c>
      <c r="B18" s="45" t="s">
        <v>97</v>
      </c>
      <c r="C18" s="51" t="s">
        <v>81</v>
      </c>
      <c r="D18" s="28">
        <f>D19</f>
        <v>351700</v>
      </c>
      <c r="E18" s="28">
        <f>E19</f>
        <v>372000</v>
      </c>
      <c r="F18" s="28">
        <f>F19</f>
        <v>394000</v>
      </c>
    </row>
    <row r="19" spans="1:6" ht="40.5" customHeight="1">
      <c r="A19" s="40">
        <v>8</v>
      </c>
      <c r="B19" s="45" t="s">
        <v>100</v>
      </c>
      <c r="C19" s="51" t="s">
        <v>92</v>
      </c>
      <c r="D19" s="38">
        <f>D20+D21+D22+D23</f>
        <v>351700</v>
      </c>
      <c r="E19" s="38">
        <f>E20+E21+E22+E23</f>
        <v>372000</v>
      </c>
      <c r="F19" s="38">
        <f>F20+F21+F22+F23</f>
        <v>394000</v>
      </c>
    </row>
    <row r="20" spans="1:6" ht="76.5" customHeight="1">
      <c r="A20" s="40">
        <v>9</v>
      </c>
      <c r="B20" s="45" t="s">
        <v>101</v>
      </c>
      <c r="C20" s="51" t="s">
        <v>233</v>
      </c>
      <c r="D20" s="38">
        <v>166600</v>
      </c>
      <c r="E20" s="38">
        <v>177500</v>
      </c>
      <c r="F20" s="38">
        <v>188400</v>
      </c>
    </row>
    <row r="21" spans="1:6" ht="121.5" customHeight="1">
      <c r="A21" s="40">
        <v>10</v>
      </c>
      <c r="B21" s="45" t="s">
        <v>102</v>
      </c>
      <c r="C21" s="51" t="s">
        <v>234</v>
      </c>
      <c r="D21" s="38">
        <v>1100</v>
      </c>
      <c r="E21" s="38">
        <v>1200</v>
      </c>
      <c r="F21" s="38">
        <v>1300</v>
      </c>
    </row>
    <row r="22" spans="1:6" ht="115.5" customHeight="1">
      <c r="A22" s="71">
        <v>11</v>
      </c>
      <c r="B22" s="45" t="s">
        <v>103</v>
      </c>
      <c r="C22" s="51" t="s">
        <v>235</v>
      </c>
      <c r="D22" s="38">
        <v>206000</v>
      </c>
      <c r="E22" s="38">
        <v>216500</v>
      </c>
      <c r="F22" s="38">
        <v>227500</v>
      </c>
    </row>
    <row r="23" spans="1:6" ht="123.75" customHeight="1">
      <c r="A23" s="71">
        <v>12</v>
      </c>
      <c r="B23" s="45" t="s">
        <v>104</v>
      </c>
      <c r="C23" s="51" t="s">
        <v>236</v>
      </c>
      <c r="D23" s="38">
        <v>-22000</v>
      </c>
      <c r="E23" s="38">
        <v>-23200</v>
      </c>
      <c r="F23" s="38">
        <v>-23200</v>
      </c>
    </row>
    <row r="24" spans="1:6" ht="17.25" customHeight="1">
      <c r="A24" s="71">
        <v>13</v>
      </c>
      <c r="B24" s="45" t="s">
        <v>152</v>
      </c>
      <c r="C24" s="51" t="s">
        <v>175</v>
      </c>
      <c r="D24" s="28">
        <f>D25+D28</f>
        <v>502689</v>
      </c>
      <c r="E24" s="28">
        <f>E25+E28</f>
        <v>502689</v>
      </c>
      <c r="F24" s="28">
        <f>F25+F28</f>
        <v>502689</v>
      </c>
    </row>
    <row r="25" spans="1:6" ht="17.25" customHeight="1">
      <c r="A25" s="71">
        <v>14</v>
      </c>
      <c r="B25" s="45" t="s">
        <v>98</v>
      </c>
      <c r="C25" s="51" t="s">
        <v>237</v>
      </c>
      <c r="D25" s="52">
        <f>D26</f>
        <v>123885</v>
      </c>
      <c r="E25" s="52">
        <f>E26</f>
        <v>123885</v>
      </c>
      <c r="F25" s="52">
        <f>F26</f>
        <v>123885</v>
      </c>
    </row>
    <row r="26" spans="1:6" ht="17.25" customHeight="1">
      <c r="A26" s="123">
        <v>15</v>
      </c>
      <c r="B26" s="124" t="s">
        <v>308</v>
      </c>
      <c r="C26" s="115" t="s">
        <v>124</v>
      </c>
      <c r="D26" s="126">
        <v>123885</v>
      </c>
      <c r="E26" s="126">
        <v>123885</v>
      </c>
      <c r="F26" s="126">
        <v>123885</v>
      </c>
    </row>
    <row r="27" spans="1:6" ht="42.75" customHeight="1">
      <c r="A27" s="123"/>
      <c r="B27" s="124"/>
      <c r="C27" s="115"/>
      <c r="D27" s="126"/>
      <c r="E27" s="126"/>
      <c r="F27" s="126"/>
    </row>
    <row r="28" spans="1:6" ht="17.25" customHeight="1">
      <c r="A28" s="71">
        <v>16</v>
      </c>
      <c r="B28" s="45" t="s">
        <v>325</v>
      </c>
      <c r="C28" s="51" t="s">
        <v>176</v>
      </c>
      <c r="D28" s="52">
        <f>D29+D32</f>
        <v>378804</v>
      </c>
      <c r="E28" s="52">
        <f>E29+E32</f>
        <v>378804</v>
      </c>
      <c r="F28" s="52">
        <f>F29+F32</f>
        <v>378804</v>
      </c>
    </row>
    <row r="29" spans="1:6" ht="15" customHeight="1">
      <c r="A29" s="71">
        <v>17</v>
      </c>
      <c r="B29" s="45" t="s">
        <v>63</v>
      </c>
      <c r="C29" s="51" t="s">
        <v>238</v>
      </c>
      <c r="D29" s="38">
        <f>D30</f>
        <v>110000</v>
      </c>
      <c r="E29" s="38">
        <f>E30</f>
        <v>110000</v>
      </c>
      <c r="F29" s="38">
        <f>F30</f>
        <v>110000</v>
      </c>
    </row>
    <row r="30" spans="1:6" ht="24" customHeight="1">
      <c r="A30" s="123">
        <v>18</v>
      </c>
      <c r="B30" s="124" t="s">
        <v>64</v>
      </c>
      <c r="C30" s="51" t="s">
        <v>239</v>
      </c>
      <c r="D30" s="125">
        <v>110000</v>
      </c>
      <c r="E30" s="125">
        <v>110000</v>
      </c>
      <c r="F30" s="125">
        <v>110000</v>
      </c>
    </row>
    <row r="31" spans="1:6" ht="6" customHeight="1" hidden="1">
      <c r="A31" s="123"/>
      <c r="B31" s="124"/>
      <c r="C31" s="51" t="s">
        <v>240</v>
      </c>
      <c r="D31" s="125"/>
      <c r="E31" s="125"/>
      <c r="F31" s="125"/>
    </row>
    <row r="32" spans="1:6" ht="24" customHeight="1">
      <c r="A32" s="123">
        <v>19</v>
      </c>
      <c r="B32" s="124" t="s">
        <v>65</v>
      </c>
      <c r="C32" s="51" t="s">
        <v>239</v>
      </c>
      <c r="D32" s="125">
        <f>D34</f>
        <v>268804</v>
      </c>
      <c r="E32" s="125">
        <f>E34</f>
        <v>268804</v>
      </c>
      <c r="F32" s="125">
        <f>F34</f>
        <v>268804</v>
      </c>
    </row>
    <row r="33" spans="1:6" ht="13.5" customHeight="1" hidden="1">
      <c r="A33" s="123"/>
      <c r="B33" s="124"/>
      <c r="C33" s="51" t="s">
        <v>240</v>
      </c>
      <c r="D33" s="125"/>
      <c r="E33" s="125"/>
      <c r="F33" s="125"/>
    </row>
    <row r="34" spans="1:6" ht="41.25" customHeight="1">
      <c r="A34" s="123">
        <v>20</v>
      </c>
      <c r="B34" s="124" t="s">
        <v>307</v>
      </c>
      <c r="C34" s="115" t="s">
        <v>241</v>
      </c>
      <c r="D34" s="125">
        <v>268804</v>
      </c>
      <c r="E34" s="125">
        <v>268804</v>
      </c>
      <c r="F34" s="125">
        <v>268804</v>
      </c>
    </row>
    <row r="35" spans="1:6" ht="2.25" customHeight="1" hidden="1">
      <c r="A35" s="123"/>
      <c r="B35" s="124"/>
      <c r="C35" s="115"/>
      <c r="D35" s="125"/>
      <c r="E35" s="125"/>
      <c r="F35" s="125"/>
    </row>
    <row r="36" spans="1:6" ht="15.75" customHeight="1">
      <c r="A36" s="71">
        <v>21</v>
      </c>
      <c r="B36" s="45" t="s">
        <v>326</v>
      </c>
      <c r="C36" s="44" t="s">
        <v>160</v>
      </c>
      <c r="D36" s="28">
        <f aca="true" t="shared" si="0" ref="D36:F37">D37</f>
        <v>5800</v>
      </c>
      <c r="E36" s="28">
        <f t="shared" si="0"/>
        <v>5800</v>
      </c>
      <c r="F36" s="28">
        <f t="shared" si="0"/>
        <v>5800</v>
      </c>
    </row>
    <row r="37" spans="1:6" ht="60" customHeight="1">
      <c r="A37" s="71">
        <v>22</v>
      </c>
      <c r="B37" s="45" t="s">
        <v>161</v>
      </c>
      <c r="C37" s="51" t="s">
        <v>242</v>
      </c>
      <c r="D37" s="38">
        <f t="shared" si="0"/>
        <v>5800</v>
      </c>
      <c r="E37" s="38">
        <f t="shared" si="0"/>
        <v>5800</v>
      </c>
      <c r="F37" s="38">
        <f t="shared" si="0"/>
        <v>5800</v>
      </c>
    </row>
    <row r="38" spans="1:6" ht="79.5" customHeight="1">
      <c r="A38" s="71">
        <v>23</v>
      </c>
      <c r="B38" s="45" t="s">
        <v>327</v>
      </c>
      <c r="C38" s="51" t="s">
        <v>243</v>
      </c>
      <c r="D38" s="38">
        <v>5800</v>
      </c>
      <c r="E38" s="38">
        <v>5800</v>
      </c>
      <c r="F38" s="38">
        <v>5800</v>
      </c>
    </row>
    <row r="39" spans="1:6" ht="42" customHeight="1">
      <c r="A39" s="71">
        <v>24</v>
      </c>
      <c r="B39" s="45" t="s">
        <v>162</v>
      </c>
      <c r="C39" s="51" t="s">
        <v>163</v>
      </c>
      <c r="D39" s="53">
        <f aca="true" t="shared" si="1" ref="D39:F40">D40</f>
        <v>28568</v>
      </c>
      <c r="E39" s="53">
        <f t="shared" si="1"/>
        <v>28568</v>
      </c>
      <c r="F39" s="53">
        <f t="shared" si="1"/>
        <v>28568</v>
      </c>
    </row>
    <row r="40" spans="1:6" ht="90.75" customHeight="1">
      <c r="A40" s="71">
        <v>25</v>
      </c>
      <c r="B40" s="45" t="s">
        <v>164</v>
      </c>
      <c r="C40" s="51" t="s">
        <v>244</v>
      </c>
      <c r="D40" s="52">
        <f t="shared" si="1"/>
        <v>28568</v>
      </c>
      <c r="E40" s="52">
        <f t="shared" si="1"/>
        <v>28568</v>
      </c>
      <c r="F40" s="52">
        <f t="shared" si="1"/>
        <v>28568</v>
      </c>
    </row>
    <row r="41" spans="1:6" ht="41.25" customHeight="1">
      <c r="A41" s="71">
        <v>26</v>
      </c>
      <c r="B41" s="45" t="s">
        <v>25</v>
      </c>
      <c r="C41" s="51" t="s">
        <v>245</v>
      </c>
      <c r="D41" s="38">
        <f>D42</f>
        <v>28568</v>
      </c>
      <c r="E41" s="38">
        <f>E42</f>
        <v>28568</v>
      </c>
      <c r="F41" s="38">
        <f>F42</f>
        <v>28568</v>
      </c>
    </row>
    <row r="42" spans="1:6" ht="42" customHeight="1">
      <c r="A42" s="71">
        <v>27</v>
      </c>
      <c r="B42" s="45" t="s">
        <v>128</v>
      </c>
      <c r="C42" s="51" t="s">
        <v>89</v>
      </c>
      <c r="D42" s="38">
        <v>28568</v>
      </c>
      <c r="E42" s="38">
        <v>28568</v>
      </c>
      <c r="F42" s="38">
        <v>28568</v>
      </c>
    </row>
    <row r="43" spans="1:6" ht="24.75" customHeight="1">
      <c r="A43" s="71">
        <v>28</v>
      </c>
      <c r="B43" s="67" t="s">
        <v>345</v>
      </c>
      <c r="C43" s="51" t="s">
        <v>344</v>
      </c>
      <c r="D43" s="68">
        <f>D44</f>
        <v>216000</v>
      </c>
      <c r="E43" s="68">
        <f>E44</f>
        <v>0</v>
      </c>
      <c r="F43" s="68">
        <f>F44</f>
        <v>0</v>
      </c>
    </row>
    <row r="44" spans="1:6" ht="39.75" customHeight="1">
      <c r="A44" s="71">
        <v>29</v>
      </c>
      <c r="B44" s="67" t="s">
        <v>342</v>
      </c>
      <c r="C44" s="51" t="s">
        <v>343</v>
      </c>
      <c r="D44" s="68">
        <f>D45+D46</f>
        <v>216000</v>
      </c>
      <c r="E44" s="68">
        <f>E45+E46</f>
        <v>0</v>
      </c>
      <c r="F44" s="68">
        <f>F45+F46</f>
        <v>0</v>
      </c>
    </row>
    <row r="45" spans="1:6" ht="41.25" customHeight="1">
      <c r="A45" s="71">
        <v>30</v>
      </c>
      <c r="B45" s="67" t="s">
        <v>346</v>
      </c>
      <c r="C45" s="51" t="s">
        <v>347</v>
      </c>
      <c r="D45" s="68">
        <v>150000</v>
      </c>
      <c r="E45" s="68">
        <v>0</v>
      </c>
      <c r="F45" s="68">
        <v>0</v>
      </c>
    </row>
    <row r="46" spans="1:6" ht="25.5" customHeight="1">
      <c r="A46" s="71">
        <v>31</v>
      </c>
      <c r="B46" s="67" t="s">
        <v>337</v>
      </c>
      <c r="C46" s="51" t="s">
        <v>341</v>
      </c>
      <c r="D46" s="68">
        <v>66000</v>
      </c>
      <c r="E46" s="68">
        <v>0</v>
      </c>
      <c r="F46" s="68">
        <v>0</v>
      </c>
    </row>
    <row r="47" spans="1:6" ht="38.25" customHeight="1">
      <c r="A47" s="71">
        <v>32</v>
      </c>
      <c r="B47" s="45" t="s">
        <v>165</v>
      </c>
      <c r="C47" s="51" t="s">
        <v>166</v>
      </c>
      <c r="D47" s="28">
        <f>D48</f>
        <v>47929791.99</v>
      </c>
      <c r="E47" s="28">
        <f>E48</f>
        <v>9963974</v>
      </c>
      <c r="F47" s="28">
        <f>F48</f>
        <v>2924236</v>
      </c>
    </row>
    <row r="48" spans="1:6" ht="41.25" customHeight="1">
      <c r="A48" s="71">
        <v>33</v>
      </c>
      <c r="B48" s="54" t="s">
        <v>83</v>
      </c>
      <c r="C48" s="51" t="s">
        <v>82</v>
      </c>
      <c r="D48" s="38">
        <f>D49+D54+D58+D64</f>
        <v>47929791.99</v>
      </c>
      <c r="E48" s="38">
        <f>E49+E54+E58+E64</f>
        <v>9963974</v>
      </c>
      <c r="F48" s="38">
        <f>F51+F58</f>
        <v>2924236</v>
      </c>
    </row>
    <row r="49" spans="1:6" ht="41.25" customHeight="1">
      <c r="A49" s="71">
        <v>34</v>
      </c>
      <c r="B49" s="41" t="s">
        <v>215</v>
      </c>
      <c r="C49" s="51" t="s">
        <v>246</v>
      </c>
      <c r="D49" s="29">
        <f>D50</f>
        <v>3440698</v>
      </c>
      <c r="E49" s="29">
        <f>E50</f>
        <v>2752551</v>
      </c>
      <c r="F49" s="29">
        <f>F50</f>
        <v>2752551</v>
      </c>
    </row>
    <row r="50" spans="1:6" ht="43.5" customHeight="1">
      <c r="A50" s="71">
        <v>35</v>
      </c>
      <c r="B50" s="41" t="s">
        <v>216</v>
      </c>
      <c r="C50" s="51" t="s">
        <v>84</v>
      </c>
      <c r="D50" s="29">
        <f>D52</f>
        <v>3440698</v>
      </c>
      <c r="E50" s="29">
        <f>+E52+E53</f>
        <v>2752551</v>
      </c>
      <c r="F50" s="29">
        <f>+F52+F53</f>
        <v>2752551</v>
      </c>
    </row>
    <row r="51" spans="1:6" ht="42" customHeight="1">
      <c r="A51" s="71">
        <v>36</v>
      </c>
      <c r="B51" s="41" t="s">
        <v>217</v>
      </c>
      <c r="C51" s="51" t="s">
        <v>247</v>
      </c>
      <c r="D51" s="29">
        <f>D50</f>
        <v>3440698</v>
      </c>
      <c r="E51" s="29">
        <f>E52</f>
        <v>2752551</v>
      </c>
      <c r="F51" s="29">
        <f>F52</f>
        <v>2752551</v>
      </c>
    </row>
    <row r="52" spans="1:6" ht="48" customHeight="1">
      <c r="A52" s="71">
        <v>37</v>
      </c>
      <c r="B52" s="41" t="s">
        <v>214</v>
      </c>
      <c r="C52" s="42" t="s">
        <v>247</v>
      </c>
      <c r="D52" s="29">
        <v>3440698</v>
      </c>
      <c r="E52" s="29">
        <v>2752551</v>
      </c>
      <c r="F52" s="29">
        <v>2752551</v>
      </c>
    </row>
    <row r="53" spans="1:6" ht="120" customHeight="1">
      <c r="A53" s="71">
        <v>38</v>
      </c>
      <c r="B53" s="41" t="s">
        <v>299</v>
      </c>
      <c r="C53" s="65" t="s">
        <v>300</v>
      </c>
      <c r="D53" s="29">
        <v>0</v>
      </c>
      <c r="E53" s="29">
        <v>0</v>
      </c>
      <c r="F53" s="29">
        <v>0</v>
      </c>
    </row>
    <row r="54" spans="1:6" ht="28.5" customHeight="1">
      <c r="A54" s="71">
        <v>39</v>
      </c>
      <c r="B54" s="49" t="s">
        <v>248</v>
      </c>
      <c r="C54" s="47" t="s">
        <v>229</v>
      </c>
      <c r="D54" s="29">
        <f>D55+D57</f>
        <v>36126000</v>
      </c>
      <c r="E54" s="29">
        <f>E55+E57</f>
        <v>0</v>
      </c>
      <c r="F54" s="29">
        <f>F55+F5+F57</f>
        <v>0</v>
      </c>
    </row>
    <row r="55" spans="1:6" ht="30" customHeight="1">
      <c r="A55" s="71">
        <v>40</v>
      </c>
      <c r="B55" s="59" t="s">
        <v>230</v>
      </c>
      <c r="C55" s="58" t="s">
        <v>231</v>
      </c>
      <c r="D55" s="29">
        <v>0</v>
      </c>
      <c r="E55" s="29">
        <v>0</v>
      </c>
      <c r="F55" s="29">
        <v>0</v>
      </c>
    </row>
    <row r="56" spans="1:6" ht="37.5" customHeight="1">
      <c r="A56" s="71">
        <v>41</v>
      </c>
      <c r="B56" s="49" t="s">
        <v>309</v>
      </c>
      <c r="C56" s="58" t="s">
        <v>331</v>
      </c>
      <c r="D56" s="29">
        <v>36126000</v>
      </c>
      <c r="E56" s="29">
        <v>0</v>
      </c>
      <c r="F56" s="29">
        <v>0</v>
      </c>
    </row>
    <row r="57" spans="1:6" ht="68.25" customHeight="1">
      <c r="A57" s="71">
        <v>42</v>
      </c>
      <c r="B57" s="40" t="s">
        <v>309</v>
      </c>
      <c r="C57" s="39" t="s">
        <v>314</v>
      </c>
      <c r="D57" s="29">
        <v>36126000</v>
      </c>
      <c r="E57" s="29">
        <v>0</v>
      </c>
      <c r="F57" s="29">
        <v>0</v>
      </c>
    </row>
    <row r="58" spans="1:6" ht="40.5" customHeight="1">
      <c r="A58" s="71">
        <v>43</v>
      </c>
      <c r="B58" s="40" t="s">
        <v>213</v>
      </c>
      <c r="C58" s="42" t="s">
        <v>96</v>
      </c>
      <c r="D58" s="29">
        <f>D59</f>
        <v>159226</v>
      </c>
      <c r="E58" s="29">
        <f>E59</f>
        <v>165226</v>
      </c>
      <c r="F58" s="29">
        <f>F59</f>
        <v>171685</v>
      </c>
    </row>
    <row r="59" spans="1:6" ht="25.5">
      <c r="A59" s="71">
        <v>44</v>
      </c>
      <c r="B59" s="41" t="s">
        <v>212</v>
      </c>
      <c r="C59" s="42" t="s">
        <v>85</v>
      </c>
      <c r="D59" s="38">
        <f>D60+D62</f>
        <v>159226</v>
      </c>
      <c r="E59" s="38">
        <f>E60+E62</f>
        <v>165226</v>
      </c>
      <c r="F59" s="38">
        <f>F60+F62</f>
        <v>171685</v>
      </c>
    </row>
    <row r="60" spans="1:6" ht="38.25">
      <c r="A60" s="71">
        <v>45</v>
      </c>
      <c r="B60" s="41" t="s">
        <v>211</v>
      </c>
      <c r="C60" s="42" t="s">
        <v>87</v>
      </c>
      <c r="D60" s="38">
        <f>D61</f>
        <v>7715</v>
      </c>
      <c r="E60" s="38">
        <f>E61</f>
        <v>7715</v>
      </c>
      <c r="F60" s="38">
        <f>F61</f>
        <v>7715</v>
      </c>
    </row>
    <row r="61" spans="1:6" ht="63.75">
      <c r="A61" s="71">
        <v>46</v>
      </c>
      <c r="B61" s="41" t="s">
        <v>210</v>
      </c>
      <c r="C61" s="42" t="s">
        <v>204</v>
      </c>
      <c r="D61" s="38">
        <v>7715</v>
      </c>
      <c r="E61" s="38">
        <v>7715</v>
      </c>
      <c r="F61" s="38">
        <v>7715</v>
      </c>
    </row>
    <row r="62" spans="1:6" ht="38.25">
      <c r="A62" s="71">
        <v>47</v>
      </c>
      <c r="B62" s="41" t="s">
        <v>232</v>
      </c>
      <c r="C62" s="42" t="s">
        <v>86</v>
      </c>
      <c r="D62" s="38">
        <f>D63</f>
        <v>151511</v>
      </c>
      <c r="E62" s="38">
        <f>E63</f>
        <v>157511</v>
      </c>
      <c r="F62" s="38">
        <f>F63</f>
        <v>163970</v>
      </c>
    </row>
    <row r="63" spans="1:6" ht="40.5" customHeight="1">
      <c r="A63" s="71">
        <v>48</v>
      </c>
      <c r="B63" s="41" t="s">
        <v>209</v>
      </c>
      <c r="C63" s="48" t="s">
        <v>90</v>
      </c>
      <c r="D63" s="38">
        <v>151511</v>
      </c>
      <c r="E63" s="38">
        <v>157511</v>
      </c>
      <c r="F63" s="38">
        <v>163970</v>
      </c>
    </row>
    <row r="64" spans="1:6" ht="12.75">
      <c r="A64" s="71">
        <v>49</v>
      </c>
      <c r="B64" s="41" t="s">
        <v>208</v>
      </c>
      <c r="C64" s="42" t="s">
        <v>167</v>
      </c>
      <c r="D64" s="38">
        <f>D65+D68+D71+D74+D77</f>
        <v>8203867.99</v>
      </c>
      <c r="E64" s="38">
        <f>E65</f>
        <v>7046197</v>
      </c>
      <c r="F64" s="38">
        <f>F65</f>
        <v>7033585</v>
      </c>
    </row>
    <row r="65" spans="1:6" ht="25.5">
      <c r="A65" s="71">
        <v>50</v>
      </c>
      <c r="B65" s="41" t="s">
        <v>207</v>
      </c>
      <c r="C65" s="42" t="s">
        <v>88</v>
      </c>
      <c r="D65" s="38">
        <f>D66</f>
        <v>6343259</v>
      </c>
      <c r="E65" s="38">
        <f>E66</f>
        <v>7046197</v>
      </c>
      <c r="F65" s="38">
        <f>F66</f>
        <v>7033585</v>
      </c>
    </row>
    <row r="66" spans="1:6" ht="25.5">
      <c r="A66" s="71">
        <v>51</v>
      </c>
      <c r="B66" s="41" t="s">
        <v>206</v>
      </c>
      <c r="C66" s="42" t="s">
        <v>125</v>
      </c>
      <c r="D66" s="38">
        <f>D67</f>
        <v>6343259</v>
      </c>
      <c r="E66" s="38">
        <f>E67+E74</f>
        <v>7046197</v>
      </c>
      <c r="F66" s="38">
        <f>F67+F74</f>
        <v>7033585</v>
      </c>
    </row>
    <row r="67" spans="1:6" ht="51">
      <c r="A67" s="71">
        <v>52</v>
      </c>
      <c r="B67" s="41" t="s">
        <v>205</v>
      </c>
      <c r="C67" s="42" t="s">
        <v>91</v>
      </c>
      <c r="D67" s="38">
        <v>6343259</v>
      </c>
      <c r="E67" s="38">
        <v>6898302</v>
      </c>
      <c r="F67" s="38">
        <v>6869374</v>
      </c>
    </row>
    <row r="68" spans="1:6" ht="25.5">
      <c r="A68" s="71">
        <v>53</v>
      </c>
      <c r="B68" s="41" t="s">
        <v>207</v>
      </c>
      <c r="C68" s="42" t="s">
        <v>88</v>
      </c>
      <c r="D68" s="38">
        <v>94800</v>
      </c>
      <c r="E68" s="38">
        <v>0</v>
      </c>
      <c r="F68" s="38">
        <v>0</v>
      </c>
    </row>
    <row r="69" spans="1:6" ht="24" customHeight="1">
      <c r="A69" s="71">
        <v>54</v>
      </c>
      <c r="B69" s="41" t="s">
        <v>206</v>
      </c>
      <c r="C69" s="42" t="s">
        <v>125</v>
      </c>
      <c r="D69" s="38">
        <v>94800</v>
      </c>
      <c r="E69" s="38">
        <v>0</v>
      </c>
      <c r="F69" s="38">
        <v>0</v>
      </c>
    </row>
    <row r="70" spans="1:6" ht="63.75">
      <c r="A70" s="71">
        <v>55</v>
      </c>
      <c r="B70" s="41" t="s">
        <v>310</v>
      </c>
      <c r="C70" s="42" t="s">
        <v>313</v>
      </c>
      <c r="D70" s="38">
        <v>94800</v>
      </c>
      <c r="E70" s="38">
        <v>0</v>
      </c>
      <c r="F70" s="38">
        <v>0</v>
      </c>
    </row>
    <row r="71" spans="1:6" ht="25.5">
      <c r="A71" s="71">
        <v>56</v>
      </c>
      <c r="B71" s="41" t="s">
        <v>207</v>
      </c>
      <c r="C71" s="42" t="s">
        <v>88</v>
      </c>
      <c r="D71" s="38">
        <f>D72</f>
        <v>40086.99</v>
      </c>
      <c r="E71" s="38">
        <v>0</v>
      </c>
      <c r="F71" s="38">
        <v>0</v>
      </c>
    </row>
    <row r="72" spans="1:6" ht="25.5">
      <c r="A72" s="71">
        <v>57</v>
      </c>
      <c r="B72" s="41" t="s">
        <v>206</v>
      </c>
      <c r="C72" s="42" t="s">
        <v>125</v>
      </c>
      <c r="D72" s="38">
        <f>D73</f>
        <v>40086.99</v>
      </c>
      <c r="E72" s="38">
        <v>0</v>
      </c>
      <c r="F72" s="38">
        <v>0</v>
      </c>
    </row>
    <row r="73" spans="1:6" ht="141" customHeight="1">
      <c r="A73" s="71">
        <v>58</v>
      </c>
      <c r="B73" s="41" t="s">
        <v>311</v>
      </c>
      <c r="C73" s="42" t="s">
        <v>322</v>
      </c>
      <c r="D73" s="38">
        <v>40086.99</v>
      </c>
      <c r="E73" s="38">
        <v>0</v>
      </c>
      <c r="F73" s="38">
        <v>0</v>
      </c>
    </row>
    <row r="74" spans="1:6" ht="25.5">
      <c r="A74" s="71">
        <v>59</v>
      </c>
      <c r="B74" s="41" t="s">
        <v>321</v>
      </c>
      <c r="C74" s="42" t="s">
        <v>88</v>
      </c>
      <c r="D74" s="38">
        <f aca="true" t="shared" si="2" ref="D74:F75">D75</f>
        <v>246422</v>
      </c>
      <c r="E74" s="62">
        <f t="shared" si="2"/>
        <v>147895</v>
      </c>
      <c r="F74" s="62">
        <f t="shared" si="2"/>
        <v>164211</v>
      </c>
    </row>
    <row r="75" spans="1:6" ht="25.5">
      <c r="A75" s="71">
        <v>60</v>
      </c>
      <c r="B75" s="41" t="s">
        <v>320</v>
      </c>
      <c r="C75" s="42" t="s">
        <v>125</v>
      </c>
      <c r="D75" s="38">
        <f t="shared" si="2"/>
        <v>246422</v>
      </c>
      <c r="E75" s="62">
        <f t="shared" si="2"/>
        <v>147895</v>
      </c>
      <c r="F75" s="62">
        <f t="shared" si="2"/>
        <v>164211</v>
      </c>
    </row>
    <row r="76" spans="1:6" ht="39.75" customHeight="1">
      <c r="A76" s="71">
        <v>61</v>
      </c>
      <c r="B76" s="41" t="s">
        <v>312</v>
      </c>
      <c r="C76" s="42" t="s">
        <v>323</v>
      </c>
      <c r="D76" s="38">
        <v>246422</v>
      </c>
      <c r="E76" s="38">
        <v>147895</v>
      </c>
      <c r="F76" s="38">
        <v>164211</v>
      </c>
    </row>
    <row r="77" spans="1:6" ht="25.5">
      <c r="A77" s="71">
        <v>62</v>
      </c>
      <c r="B77" s="41" t="s">
        <v>207</v>
      </c>
      <c r="C77" s="42" t="s">
        <v>340</v>
      </c>
      <c r="D77" s="66">
        <f aca="true" t="shared" si="3" ref="D77:F78">D78</f>
        <v>1479300</v>
      </c>
      <c r="E77" s="66">
        <f t="shared" si="3"/>
        <v>0</v>
      </c>
      <c r="F77" s="66">
        <f t="shared" si="3"/>
        <v>0</v>
      </c>
    </row>
    <row r="78" spans="1:6" ht="25.5">
      <c r="A78" s="71">
        <v>63</v>
      </c>
      <c r="B78" s="41" t="s">
        <v>206</v>
      </c>
      <c r="C78" s="42" t="s">
        <v>339</v>
      </c>
      <c r="D78" s="66">
        <f t="shared" si="3"/>
        <v>1479300</v>
      </c>
      <c r="E78" s="66">
        <f t="shared" si="3"/>
        <v>0</v>
      </c>
      <c r="F78" s="66">
        <f t="shared" si="3"/>
        <v>0</v>
      </c>
    </row>
    <row r="79" spans="1:6" ht="102">
      <c r="A79" s="71">
        <v>64</v>
      </c>
      <c r="B79" s="41" t="s">
        <v>336</v>
      </c>
      <c r="C79" s="42" t="s">
        <v>338</v>
      </c>
      <c r="D79" s="66">
        <v>1479300</v>
      </c>
      <c r="E79" s="66">
        <v>0</v>
      </c>
      <c r="F79" s="66">
        <v>0</v>
      </c>
    </row>
    <row r="80" spans="1:6" ht="12.75">
      <c r="A80" s="122"/>
      <c r="B80" s="122"/>
      <c r="C80" s="122"/>
      <c r="D80" s="30">
        <f>D11+D47</f>
        <v>49155844.99</v>
      </c>
      <c r="E80" s="30">
        <f>E11+E47</f>
        <v>11002131</v>
      </c>
      <c r="F80" s="30">
        <f>F11+F47+F64</f>
        <v>11024906</v>
      </c>
    </row>
    <row r="82" spans="4:6" ht="12.75">
      <c r="D82" s="32"/>
      <c r="E82" s="32"/>
      <c r="F82" s="32"/>
    </row>
  </sheetData>
  <sheetProtection/>
  <mergeCells count="40">
    <mergeCell ref="B14:B15"/>
    <mergeCell ref="D14:D15"/>
    <mergeCell ref="A6:F6"/>
    <mergeCell ref="D8:D9"/>
    <mergeCell ref="D7:F7"/>
    <mergeCell ref="F8:F9"/>
    <mergeCell ref="C14:C15"/>
    <mergeCell ref="F30:F31"/>
    <mergeCell ref="E8:E9"/>
    <mergeCell ref="E14:E15"/>
    <mergeCell ref="D26:D27"/>
    <mergeCell ref="E26:E27"/>
    <mergeCell ref="F32:F33"/>
    <mergeCell ref="A30:A31"/>
    <mergeCell ref="B30:B31"/>
    <mergeCell ref="E30:E31"/>
    <mergeCell ref="A32:A33"/>
    <mergeCell ref="E32:E33"/>
    <mergeCell ref="B32:B33"/>
    <mergeCell ref="D30:D31"/>
    <mergeCell ref="D2:F2"/>
    <mergeCell ref="A3:F3"/>
    <mergeCell ref="A4:F4"/>
    <mergeCell ref="B26:B27"/>
    <mergeCell ref="C26:C27"/>
    <mergeCell ref="A14:A15"/>
    <mergeCell ref="A8:A9"/>
    <mergeCell ref="C8:C9"/>
    <mergeCell ref="F14:F15"/>
    <mergeCell ref="B8:B9"/>
    <mergeCell ref="A80:C80"/>
    <mergeCell ref="A34:A35"/>
    <mergeCell ref="B34:B35"/>
    <mergeCell ref="C34:C35"/>
    <mergeCell ref="F34:F35"/>
    <mergeCell ref="F26:F27"/>
    <mergeCell ref="A26:A27"/>
    <mergeCell ref="D34:D35"/>
    <mergeCell ref="D32:D33"/>
    <mergeCell ref="E34:E35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2">
      <selection activeCell="B47" sqref="B47:D47"/>
    </sheetView>
  </sheetViews>
  <sheetFormatPr defaultColWidth="9.00390625" defaultRowHeight="12.75"/>
  <cols>
    <col min="1" max="1" width="7.375" style="0" customWidth="1"/>
    <col min="2" max="2" width="59.375" style="0" customWidth="1"/>
    <col min="3" max="3" width="11.00390625" style="0" customWidth="1"/>
    <col min="4" max="5" width="12.125" style="0" customWidth="1"/>
    <col min="6" max="6" width="13.25390625" style="0" customWidth="1"/>
    <col min="7" max="7" width="12.375" style="0" bestFit="1" customWidth="1"/>
  </cols>
  <sheetData>
    <row r="1" spans="1:6" ht="12.75">
      <c r="A1" s="117" t="s">
        <v>259</v>
      </c>
      <c r="B1" s="117"/>
      <c r="C1" s="117"/>
      <c r="D1" s="117"/>
      <c r="E1" s="117"/>
      <c r="F1" s="117"/>
    </row>
    <row r="2" spans="1:6" ht="12.75">
      <c r="A2" s="117" t="s">
        <v>306</v>
      </c>
      <c r="B2" s="117"/>
      <c r="C2" s="117"/>
      <c r="D2" s="117"/>
      <c r="E2" s="117"/>
      <c r="F2" s="117"/>
    </row>
    <row r="3" spans="1:6" ht="12.75">
      <c r="A3" s="117" t="s">
        <v>350</v>
      </c>
      <c r="B3" s="117"/>
      <c r="C3" s="117"/>
      <c r="D3" s="117"/>
      <c r="E3" s="117"/>
      <c r="F3" s="117"/>
    </row>
    <row r="4" spans="1:6" ht="11.25" customHeight="1">
      <c r="A4" s="72"/>
      <c r="B4" s="75"/>
      <c r="C4" s="75"/>
      <c r="D4" s="75"/>
      <c r="E4" s="75"/>
      <c r="F4" s="75"/>
    </row>
    <row r="5" spans="1:6" ht="15.75" customHeight="1">
      <c r="A5" s="134" t="s">
        <v>283</v>
      </c>
      <c r="B5" s="134"/>
      <c r="C5" s="134"/>
      <c r="D5" s="134"/>
      <c r="E5" s="75"/>
      <c r="F5" s="75"/>
    </row>
    <row r="6" spans="1:6" ht="33" customHeight="1">
      <c r="A6" s="134"/>
      <c r="B6" s="134"/>
      <c r="C6" s="134"/>
      <c r="D6" s="134"/>
      <c r="E6" s="75"/>
      <c r="F6" s="75"/>
    </row>
    <row r="7" spans="1:6" ht="12.75">
      <c r="A7" s="133" t="s">
        <v>46</v>
      </c>
      <c r="B7" s="133"/>
      <c r="C7" s="133"/>
      <c r="D7" s="133"/>
      <c r="E7" s="133"/>
      <c r="F7" s="133"/>
    </row>
    <row r="8" spans="1:6" ht="47.25" customHeight="1">
      <c r="A8" s="69" t="s">
        <v>48</v>
      </c>
      <c r="B8" s="71" t="s">
        <v>5</v>
      </c>
      <c r="C8" s="69" t="s">
        <v>168</v>
      </c>
      <c r="D8" s="69" t="s">
        <v>226</v>
      </c>
      <c r="E8" s="69" t="s">
        <v>227</v>
      </c>
      <c r="F8" s="69" t="s">
        <v>284</v>
      </c>
    </row>
    <row r="9" spans="1:6" ht="12.75">
      <c r="A9" s="69"/>
      <c r="B9" s="69">
        <v>1</v>
      </c>
      <c r="C9" s="69">
        <v>2</v>
      </c>
      <c r="D9" s="69">
        <v>3</v>
      </c>
      <c r="E9" s="69">
        <v>4</v>
      </c>
      <c r="F9" s="69">
        <v>5</v>
      </c>
    </row>
    <row r="10" spans="1:6" ht="15" customHeight="1">
      <c r="A10" s="69">
        <v>1</v>
      </c>
      <c r="B10" s="70" t="s">
        <v>169</v>
      </c>
      <c r="C10" s="20" t="s">
        <v>6</v>
      </c>
      <c r="D10" s="28">
        <f>D11+D12+D13+D14</f>
        <v>6079114</v>
      </c>
      <c r="E10" s="28">
        <f>E11+E12+E13+E14</f>
        <v>6367391</v>
      </c>
      <c r="F10" s="28">
        <f>F11+F12+F13+F14</f>
        <v>6392158</v>
      </c>
    </row>
    <row r="11" spans="1:6" ht="33" customHeight="1">
      <c r="A11" s="69">
        <v>2</v>
      </c>
      <c r="B11" s="70" t="s">
        <v>170</v>
      </c>
      <c r="C11" s="20" t="s">
        <v>7</v>
      </c>
      <c r="D11" s="68">
        <f>'прил 4 ведом'!G19</f>
        <v>1021035</v>
      </c>
      <c r="E11" s="68">
        <f>'прил 4 ведом'!H19</f>
        <v>1021035</v>
      </c>
      <c r="F11" s="68">
        <f>'прил 4 ведом'!I19</f>
        <v>1021035</v>
      </c>
    </row>
    <row r="12" spans="1:6" ht="45" customHeight="1">
      <c r="A12" s="69">
        <v>3</v>
      </c>
      <c r="B12" s="70" t="s">
        <v>171</v>
      </c>
      <c r="C12" s="20" t="s">
        <v>8</v>
      </c>
      <c r="D12" s="68">
        <f>'прил 4 ведом'!G20</f>
        <v>4254160</v>
      </c>
      <c r="E12" s="68">
        <f>'прил 4 ведом'!H20</f>
        <v>4573721</v>
      </c>
      <c r="F12" s="68">
        <f>'прил 4 ведом'!I20</f>
        <v>4598488</v>
      </c>
    </row>
    <row r="13" spans="1:6" ht="15.75" customHeight="1">
      <c r="A13" s="69">
        <v>4</v>
      </c>
      <c r="B13" s="70" t="s">
        <v>172</v>
      </c>
      <c r="C13" s="20" t="s">
        <v>18</v>
      </c>
      <c r="D13" s="68">
        <f>'[1]прил 6 ведом'!G30</f>
        <v>1000</v>
      </c>
      <c r="E13" s="68">
        <f>'[1]прил 6 ведом'!H30</f>
        <v>1000</v>
      </c>
      <c r="F13" s="68">
        <f>'[1]прил 6 ведом'!I30</f>
        <v>1000</v>
      </c>
    </row>
    <row r="14" spans="1:6" ht="15.75" customHeight="1">
      <c r="A14" s="69">
        <v>5</v>
      </c>
      <c r="B14" s="70" t="s">
        <v>178</v>
      </c>
      <c r="C14" s="20" t="s">
        <v>177</v>
      </c>
      <c r="D14" s="68">
        <f>'прил 4 ведом'!G38</f>
        <v>802919</v>
      </c>
      <c r="E14" s="68">
        <f>'прил 4 ведом'!H38</f>
        <v>771635</v>
      </c>
      <c r="F14" s="68">
        <f>'прил 4 ведом'!I38</f>
        <v>771635</v>
      </c>
    </row>
    <row r="15" spans="1:6" ht="15.75" customHeight="1">
      <c r="A15" s="69">
        <v>6</v>
      </c>
      <c r="B15" s="70" t="s">
        <v>179</v>
      </c>
      <c r="C15" s="20" t="s">
        <v>181</v>
      </c>
      <c r="D15" s="28">
        <f>D16</f>
        <v>151511</v>
      </c>
      <c r="E15" s="28">
        <f>E16</f>
        <v>158148</v>
      </c>
      <c r="F15" s="28">
        <f>F16</f>
        <v>163970</v>
      </c>
    </row>
    <row r="16" spans="1:6" ht="15.75" customHeight="1">
      <c r="A16" s="69">
        <v>7</v>
      </c>
      <c r="B16" s="70" t="s">
        <v>180</v>
      </c>
      <c r="C16" s="20" t="s">
        <v>182</v>
      </c>
      <c r="D16" s="68">
        <f>'прил 4 ведом'!G53</f>
        <v>151511</v>
      </c>
      <c r="E16" s="68">
        <f>'прил 4 ведом'!H53</f>
        <v>158148</v>
      </c>
      <c r="F16" s="68">
        <f>'прил 4 ведом'!I53</f>
        <v>163970</v>
      </c>
    </row>
    <row r="17" spans="1:6" ht="15.75" customHeight="1">
      <c r="A17" s="69">
        <v>8</v>
      </c>
      <c r="B17" s="70" t="s">
        <v>183</v>
      </c>
      <c r="C17" s="20" t="s">
        <v>1</v>
      </c>
      <c r="D17" s="28">
        <f>D18+D19</f>
        <v>346422</v>
      </c>
      <c r="E17" s="28">
        <f>E18+E19</f>
        <v>313823</v>
      </c>
      <c r="F17" s="28">
        <f>F18+F19</f>
        <v>337069</v>
      </c>
    </row>
    <row r="18" spans="1:6" ht="23.25" customHeight="1">
      <c r="A18" s="69">
        <v>9</v>
      </c>
      <c r="B18" s="78" t="s">
        <v>298</v>
      </c>
      <c r="C18" s="20" t="s">
        <v>218</v>
      </c>
      <c r="D18" s="68">
        <f>'прил 4 ведом'!G64</f>
        <v>246422</v>
      </c>
      <c r="E18" s="68">
        <f>'прил 4 ведом'!H64</f>
        <v>147895</v>
      </c>
      <c r="F18" s="68">
        <f>'прил 4 ведом'!I64</f>
        <v>164211</v>
      </c>
    </row>
    <row r="19" spans="1:6" ht="30" customHeight="1">
      <c r="A19" s="69">
        <v>10</v>
      </c>
      <c r="B19" s="70" t="s">
        <v>0</v>
      </c>
      <c r="C19" s="20" t="s">
        <v>218</v>
      </c>
      <c r="D19" s="68">
        <f>'прил 4 ведом'!G72</f>
        <v>100000</v>
      </c>
      <c r="E19" s="68">
        <f>'прил 4 ведом'!H72</f>
        <v>165928</v>
      </c>
      <c r="F19" s="68">
        <f>'прил 4 ведом'!I72</f>
        <v>172858</v>
      </c>
    </row>
    <row r="20" spans="1:6" ht="19.5" customHeight="1">
      <c r="A20" s="69">
        <v>11</v>
      </c>
      <c r="B20" s="70" t="s">
        <v>71</v>
      </c>
      <c r="C20" s="20" t="s">
        <v>73</v>
      </c>
      <c r="D20" s="28">
        <f>D21</f>
        <v>402995</v>
      </c>
      <c r="E20" s="28">
        <f>'прил 4 ведом'!H78</f>
        <v>372000</v>
      </c>
      <c r="F20" s="28">
        <f>F21</f>
        <v>394000</v>
      </c>
    </row>
    <row r="21" spans="1:6" ht="18.75" customHeight="1">
      <c r="A21" s="69">
        <v>12</v>
      </c>
      <c r="B21" s="70" t="s">
        <v>72</v>
      </c>
      <c r="C21" s="20" t="s">
        <v>74</v>
      </c>
      <c r="D21" s="68">
        <f>'прил 4 ведом'!G78</f>
        <v>402995</v>
      </c>
      <c r="E21" s="68">
        <f>'прил 4 ведом'!H78</f>
        <v>372000</v>
      </c>
      <c r="F21" s="68">
        <f>'прил 4 ведом'!I80</f>
        <v>394000</v>
      </c>
    </row>
    <row r="22" spans="1:6" ht="15.75" customHeight="1">
      <c r="A22" s="69">
        <v>13</v>
      </c>
      <c r="B22" s="70" t="s">
        <v>2</v>
      </c>
      <c r="C22" s="20" t="s">
        <v>9</v>
      </c>
      <c r="D22" s="28">
        <f>'прил 4 ведом'!G94</f>
        <v>39727757.14</v>
      </c>
      <c r="E22" s="28">
        <f>'прил 4 ведом'!H94</f>
        <v>986621</v>
      </c>
      <c r="F22" s="28">
        <f>'прил 4 ведом'!I94</f>
        <v>677120</v>
      </c>
    </row>
    <row r="23" spans="1:6" ht="15.75" customHeight="1">
      <c r="A23" s="69">
        <v>14</v>
      </c>
      <c r="B23" s="70" t="s">
        <v>3</v>
      </c>
      <c r="C23" s="20" t="s">
        <v>10</v>
      </c>
      <c r="D23" s="68">
        <f>D22</f>
        <v>39727757.14</v>
      </c>
      <c r="E23" s="68">
        <f>E22</f>
        <v>986621</v>
      </c>
      <c r="F23" s="68">
        <f>F22</f>
        <v>677120</v>
      </c>
    </row>
    <row r="24" spans="1:6" ht="17.25" customHeight="1">
      <c r="A24" s="69">
        <v>15</v>
      </c>
      <c r="B24" s="70" t="s">
        <v>23</v>
      </c>
      <c r="C24" s="20" t="s">
        <v>11</v>
      </c>
      <c r="D24" s="28">
        <f>'прил 4 ведом'!G124</f>
        <v>2246600</v>
      </c>
      <c r="E24" s="28">
        <f>'прил 4 ведом'!H124</f>
        <v>2246600</v>
      </c>
      <c r="F24" s="28">
        <f>'прил 4 ведом'!I124</f>
        <v>2246600</v>
      </c>
    </row>
    <row r="25" spans="1:6" ht="17.25" customHeight="1">
      <c r="A25" s="69">
        <v>16</v>
      </c>
      <c r="B25" s="70" t="s">
        <v>4</v>
      </c>
      <c r="C25" s="20" t="s">
        <v>12</v>
      </c>
      <c r="D25" s="68">
        <f>'прил 4 ведом'!G125</f>
        <v>2246600</v>
      </c>
      <c r="E25" s="68">
        <f>'прил 4 ведом'!H125</f>
        <v>2246600</v>
      </c>
      <c r="F25" s="68">
        <f>'прил 4 ведом'!I125</f>
        <v>2246600</v>
      </c>
    </row>
    <row r="26" spans="1:6" ht="17.25" customHeight="1">
      <c r="A26" s="69">
        <v>17</v>
      </c>
      <c r="B26" s="76" t="s">
        <v>136</v>
      </c>
      <c r="C26" s="20" t="s">
        <v>137</v>
      </c>
      <c r="D26" s="28">
        <f>D27</f>
        <v>44897.99</v>
      </c>
      <c r="E26" s="28">
        <f>E27</f>
        <v>0</v>
      </c>
      <c r="F26" s="28">
        <f>F27</f>
        <v>0</v>
      </c>
    </row>
    <row r="27" spans="1:6" ht="17.25" customHeight="1">
      <c r="A27" s="69">
        <v>18</v>
      </c>
      <c r="B27" s="76" t="s">
        <v>138</v>
      </c>
      <c r="C27" s="20" t="s">
        <v>139</v>
      </c>
      <c r="D27" s="68">
        <f>'прил 4 ведом'!G132</f>
        <v>44897.99</v>
      </c>
      <c r="E27" s="68">
        <f>'прил 4 ведом'!H132</f>
        <v>0</v>
      </c>
      <c r="F27" s="68">
        <f>'прил 4 ведом'!I134</f>
        <v>0</v>
      </c>
    </row>
    <row r="28" spans="1:6" ht="17.25" customHeight="1">
      <c r="A28" s="69">
        <v>19</v>
      </c>
      <c r="B28" s="76" t="s">
        <v>190</v>
      </c>
      <c r="C28" s="20" t="s">
        <v>191</v>
      </c>
      <c r="D28" s="28">
        <f>D29</f>
        <v>72000</v>
      </c>
      <c r="E28" s="28">
        <f>E29</f>
        <v>72000</v>
      </c>
      <c r="F28" s="28">
        <f>F29</f>
        <v>72000</v>
      </c>
    </row>
    <row r="29" spans="1:6" ht="15" customHeight="1">
      <c r="A29" s="69">
        <v>20</v>
      </c>
      <c r="B29" s="77" t="s">
        <v>192</v>
      </c>
      <c r="C29" s="20" t="s">
        <v>193</v>
      </c>
      <c r="D29" s="68">
        <v>72000</v>
      </c>
      <c r="E29" s="68">
        <v>72000</v>
      </c>
      <c r="F29" s="68">
        <v>72000</v>
      </c>
    </row>
    <row r="30" spans="1:6" ht="17.25" customHeight="1">
      <c r="A30" s="69">
        <v>21</v>
      </c>
      <c r="B30" s="76" t="s">
        <v>75</v>
      </c>
      <c r="C30" s="20" t="s">
        <v>187</v>
      </c>
      <c r="D30" s="28">
        <f>'прил 4 ведом'!G144</f>
        <v>190980</v>
      </c>
      <c r="E30" s="28">
        <f>E31</f>
        <v>190980</v>
      </c>
      <c r="F30" s="28">
        <f>F31</f>
        <v>190980</v>
      </c>
    </row>
    <row r="31" spans="1:6" ht="17.25" customHeight="1">
      <c r="A31" s="69">
        <v>22</v>
      </c>
      <c r="B31" s="76" t="s">
        <v>76</v>
      </c>
      <c r="C31" s="20" t="s">
        <v>249</v>
      </c>
      <c r="D31" s="68">
        <f>D30</f>
        <v>190980</v>
      </c>
      <c r="E31" s="68">
        <v>190980</v>
      </c>
      <c r="F31" s="68">
        <v>190980</v>
      </c>
    </row>
    <row r="32" spans="1:6" ht="25.5" customHeight="1">
      <c r="A32" s="69">
        <v>23</v>
      </c>
      <c r="B32" s="77" t="s">
        <v>194</v>
      </c>
      <c r="C32" s="20" t="s">
        <v>186</v>
      </c>
      <c r="D32" s="28">
        <f>D33</f>
        <v>26404</v>
      </c>
      <c r="E32" s="28">
        <f>E33</f>
        <v>26404</v>
      </c>
      <c r="F32" s="28">
        <f>F33</f>
        <v>26404</v>
      </c>
    </row>
    <row r="33" spans="1:6" ht="17.25" customHeight="1">
      <c r="A33" s="69">
        <v>24</v>
      </c>
      <c r="B33" s="78" t="s">
        <v>185</v>
      </c>
      <c r="C33" s="20" t="s">
        <v>184</v>
      </c>
      <c r="D33" s="68">
        <f>'прил 4 ведом'!G150</f>
        <v>26404</v>
      </c>
      <c r="E33" s="68">
        <f>'прил 4 ведом'!H150</f>
        <v>26404</v>
      </c>
      <c r="F33" s="68">
        <f>'прил 4 ведом'!I150</f>
        <v>26404</v>
      </c>
    </row>
    <row r="34" spans="1:6" ht="17.25" customHeight="1">
      <c r="A34" s="69">
        <v>25</v>
      </c>
      <c r="B34" s="70" t="s">
        <v>24</v>
      </c>
      <c r="C34" s="20"/>
      <c r="D34" s="28">
        <v>0</v>
      </c>
      <c r="E34" s="28">
        <f>'прил 4 ведом'!H153</f>
        <v>268164</v>
      </c>
      <c r="F34" s="28">
        <f>'прил 4 ведом'!I153</f>
        <v>524605</v>
      </c>
    </row>
    <row r="35" spans="1:6" ht="17.25" customHeight="1">
      <c r="A35" s="115" t="s">
        <v>44</v>
      </c>
      <c r="B35" s="115"/>
      <c r="C35" s="79"/>
      <c r="D35" s="28">
        <f>D10+D15+D17+D20+D22+D24+D26+D30+D34+D28+D32</f>
        <v>49288681.13</v>
      </c>
      <c r="E35" s="28">
        <f>E10+E15+E17+E20+E22+E24+E26+E30+E28+E32+E34</f>
        <v>11002131</v>
      </c>
      <c r="F35" s="28">
        <f>F10+F15+F17+F20+F22+F24+F26+F30+F28+F32+F34</f>
        <v>11024906</v>
      </c>
    </row>
    <row r="47" ht="102" customHeight="1"/>
  </sheetData>
  <sheetProtection/>
  <mergeCells count="6">
    <mergeCell ref="A35:B35"/>
    <mergeCell ref="A5:D6"/>
    <mergeCell ref="A1:F1"/>
    <mergeCell ref="A2:F2"/>
    <mergeCell ref="A3:F3"/>
    <mergeCell ref="A7:F7"/>
  </mergeCells>
  <printOptions/>
  <pageMargins left="0.7874015748031497" right="0.1968503937007874" top="0.1968503937007874" bottom="0.1968503937007874" header="0.1968503937007874" footer="0.1181102362204724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4"/>
  <sheetViews>
    <sheetView zoomScale="90" zoomScaleNormal="90" zoomScalePageLayoutView="0" workbookViewId="0" topLeftCell="A142">
      <selection activeCell="A154" sqref="A154:B154"/>
    </sheetView>
  </sheetViews>
  <sheetFormatPr defaultColWidth="9.00390625" defaultRowHeight="12.75"/>
  <cols>
    <col min="1" max="1" width="4.125" style="2" customWidth="1"/>
    <col min="2" max="2" width="35.875" style="2" customWidth="1"/>
    <col min="3" max="3" width="4.75390625" style="2" customWidth="1"/>
    <col min="4" max="4" width="5.875" style="2" customWidth="1"/>
    <col min="5" max="5" width="11.75390625" style="2" customWidth="1"/>
    <col min="6" max="6" width="4.625" style="2" customWidth="1"/>
    <col min="7" max="7" width="14.875" style="2" customWidth="1"/>
    <col min="8" max="8" width="12.375" style="2" customWidth="1"/>
    <col min="9" max="9" width="12.875" style="2" customWidth="1"/>
  </cols>
  <sheetData>
    <row r="1" spans="1:9" ht="12.75">
      <c r="A1" s="136" t="s">
        <v>260</v>
      </c>
      <c r="B1" s="136"/>
      <c r="C1" s="136"/>
      <c r="D1" s="136"/>
      <c r="E1" s="136"/>
      <c r="F1" s="136"/>
      <c r="G1" s="136"/>
      <c r="H1" s="136"/>
      <c r="I1" s="136"/>
    </row>
    <row r="2" spans="1:9" ht="12.75">
      <c r="A2" s="128" t="s">
        <v>306</v>
      </c>
      <c r="B2" s="128"/>
      <c r="C2" s="128"/>
      <c r="D2" s="128"/>
      <c r="E2" s="128"/>
      <c r="F2" s="128"/>
      <c r="G2" s="128"/>
      <c r="H2" s="128"/>
      <c r="I2" s="128"/>
    </row>
    <row r="3" spans="1:9" ht="12.75">
      <c r="A3" s="128" t="s">
        <v>348</v>
      </c>
      <c r="B3" s="128"/>
      <c r="C3" s="128"/>
      <c r="D3" s="128"/>
      <c r="E3" s="128"/>
      <c r="F3" s="128"/>
      <c r="G3" s="128"/>
      <c r="H3" s="128"/>
      <c r="I3" s="128"/>
    </row>
    <row r="4" ht="12.75">
      <c r="A4" s="3"/>
    </row>
    <row r="5" spans="1:9" ht="33" customHeight="1">
      <c r="A5" s="135" t="s">
        <v>285</v>
      </c>
      <c r="B5" s="135"/>
      <c r="C5" s="135"/>
      <c r="D5" s="135"/>
      <c r="E5" s="135"/>
      <c r="F5" s="135"/>
      <c r="G5" s="135"/>
      <c r="H5" s="135"/>
      <c r="I5" s="135"/>
    </row>
    <row r="6" spans="1:9" ht="11.25" customHeight="1">
      <c r="A6" s="135"/>
      <c r="B6" s="135"/>
      <c r="C6" s="135"/>
      <c r="D6" s="135"/>
      <c r="E6" s="135"/>
      <c r="F6" s="135"/>
      <c r="G6" s="135"/>
      <c r="H6" s="135"/>
      <c r="I6" s="135"/>
    </row>
    <row r="7" spans="1:9" ht="15.75" customHeight="1">
      <c r="A7" s="137" t="s">
        <v>46</v>
      </c>
      <c r="B7" s="137"/>
      <c r="C7" s="137"/>
      <c r="D7" s="137"/>
      <c r="E7" s="137"/>
      <c r="F7" s="137"/>
      <c r="G7" s="137"/>
      <c r="H7" s="137"/>
      <c r="I7" s="137"/>
    </row>
    <row r="8" spans="1:9" ht="12.75" customHeight="1">
      <c r="A8" s="115" t="s">
        <v>151</v>
      </c>
      <c r="B8" s="116" t="s">
        <v>15</v>
      </c>
      <c r="C8" s="115" t="s">
        <v>13</v>
      </c>
      <c r="D8" s="124" t="s">
        <v>168</v>
      </c>
      <c r="E8" s="115" t="s">
        <v>16</v>
      </c>
      <c r="F8" s="115" t="s">
        <v>17</v>
      </c>
      <c r="G8" s="116" t="s">
        <v>226</v>
      </c>
      <c r="H8" s="116" t="s">
        <v>228</v>
      </c>
      <c r="I8" s="116" t="s">
        <v>286</v>
      </c>
    </row>
    <row r="9" spans="1:9" ht="12.75" customHeight="1">
      <c r="A9" s="115"/>
      <c r="B9" s="116"/>
      <c r="C9" s="115"/>
      <c r="D9" s="124"/>
      <c r="E9" s="115"/>
      <c r="F9" s="115"/>
      <c r="G9" s="116"/>
      <c r="H9" s="116"/>
      <c r="I9" s="116"/>
    </row>
    <row r="10" spans="1:9" ht="33" customHeight="1">
      <c r="A10" s="115"/>
      <c r="B10" s="116"/>
      <c r="C10" s="115"/>
      <c r="D10" s="124"/>
      <c r="E10" s="115"/>
      <c r="F10" s="115"/>
      <c r="G10" s="116"/>
      <c r="H10" s="116"/>
      <c r="I10" s="116"/>
    </row>
    <row r="11" spans="1:9" ht="12.75">
      <c r="A11" s="35"/>
      <c r="B11" s="35">
        <v>1</v>
      </c>
      <c r="C11" s="35">
        <v>2</v>
      </c>
      <c r="D11" s="35">
        <v>3</v>
      </c>
      <c r="E11" s="35">
        <v>4</v>
      </c>
      <c r="F11" s="35">
        <v>5</v>
      </c>
      <c r="G11" s="35">
        <v>6</v>
      </c>
      <c r="H11" s="35">
        <v>7</v>
      </c>
      <c r="I11" s="35">
        <v>8</v>
      </c>
    </row>
    <row r="12" spans="1:9" ht="15.75" customHeight="1">
      <c r="A12" s="35">
        <v>1</v>
      </c>
      <c r="B12" s="26" t="s">
        <v>26</v>
      </c>
      <c r="C12" s="35">
        <v>805</v>
      </c>
      <c r="D12" s="35"/>
      <c r="E12" s="35"/>
      <c r="F12" s="35"/>
      <c r="G12" s="19">
        <f>G13+G53+G62+G78+G94+G131+G144+G153+G141+G150+G126</f>
        <v>49288681.13</v>
      </c>
      <c r="H12" s="19">
        <f>H13+H53+H62+H78+H94+H131+H144+H141+H150+H126+H153</f>
        <v>11002131</v>
      </c>
      <c r="I12" s="19">
        <f>I13+I53+I62+I78+I94+I131+I144+I141+I150+I126+I153</f>
        <v>11024906</v>
      </c>
    </row>
    <row r="13" spans="1:10" ht="15.75" customHeight="1">
      <c r="A13" s="35">
        <v>2</v>
      </c>
      <c r="B13" s="36" t="s">
        <v>169</v>
      </c>
      <c r="C13" s="35">
        <v>805</v>
      </c>
      <c r="D13" s="20" t="s">
        <v>6</v>
      </c>
      <c r="E13" s="35"/>
      <c r="F13" s="35"/>
      <c r="G13" s="18">
        <f>G14+G20+G32+G38</f>
        <v>6079114</v>
      </c>
      <c r="H13" s="18">
        <f>H14+H20+H32+H38</f>
        <v>6367391</v>
      </c>
      <c r="I13" s="18">
        <f>I14+I20+I32+I38</f>
        <v>6392158</v>
      </c>
      <c r="J13" s="5"/>
    </row>
    <row r="14" spans="1:9" ht="48.75" customHeight="1">
      <c r="A14" s="46">
        <v>3</v>
      </c>
      <c r="B14" s="47" t="s">
        <v>14</v>
      </c>
      <c r="C14" s="46">
        <v>805</v>
      </c>
      <c r="D14" s="20" t="s">
        <v>7</v>
      </c>
      <c r="E14" s="46"/>
      <c r="F14" s="46"/>
      <c r="G14" s="18">
        <f aca="true" t="shared" si="0" ref="G14:I15">G15</f>
        <v>1021035</v>
      </c>
      <c r="H14" s="18">
        <f t="shared" si="0"/>
        <v>1021035</v>
      </c>
      <c r="I14" s="18">
        <f t="shared" si="0"/>
        <v>1021035</v>
      </c>
    </row>
    <row r="15" spans="1:9" ht="54" customHeight="1">
      <c r="A15" s="46">
        <v>4</v>
      </c>
      <c r="B15" s="47" t="s">
        <v>50</v>
      </c>
      <c r="C15" s="46">
        <v>805</v>
      </c>
      <c r="D15" s="20" t="s">
        <v>7</v>
      </c>
      <c r="E15" s="21">
        <v>9100000000</v>
      </c>
      <c r="F15" s="46"/>
      <c r="G15" s="18">
        <f t="shared" si="0"/>
        <v>1021035</v>
      </c>
      <c r="H15" s="18">
        <f t="shared" si="0"/>
        <v>1021035</v>
      </c>
      <c r="I15" s="18">
        <f t="shared" si="0"/>
        <v>1021035</v>
      </c>
    </row>
    <row r="16" spans="1:9" ht="17.25" customHeight="1">
      <c r="A16" s="46">
        <v>5</v>
      </c>
      <c r="B16" s="47" t="s">
        <v>51</v>
      </c>
      <c r="C16" s="46">
        <v>805</v>
      </c>
      <c r="D16" s="20" t="s">
        <v>7</v>
      </c>
      <c r="E16" s="21">
        <v>9110000000</v>
      </c>
      <c r="F16" s="46"/>
      <c r="G16" s="18">
        <f>G19</f>
        <v>1021035</v>
      </c>
      <c r="H16" s="18">
        <f>H19</f>
        <v>1021035</v>
      </c>
      <c r="I16" s="18">
        <f>I19</f>
        <v>1021035</v>
      </c>
    </row>
    <row r="17" spans="1:9" ht="88.5" customHeight="1">
      <c r="A17" s="46">
        <v>6</v>
      </c>
      <c r="B17" s="47" t="s">
        <v>52</v>
      </c>
      <c r="C17" s="46">
        <v>805</v>
      </c>
      <c r="D17" s="20" t="s">
        <v>7</v>
      </c>
      <c r="E17" s="21">
        <v>9110080210</v>
      </c>
      <c r="F17" s="46"/>
      <c r="G17" s="18">
        <f aca="true" t="shared" si="1" ref="G17:I18">G18</f>
        <v>1021035</v>
      </c>
      <c r="H17" s="18">
        <f t="shared" si="1"/>
        <v>1021035</v>
      </c>
      <c r="I17" s="18">
        <f t="shared" si="1"/>
        <v>1021035</v>
      </c>
    </row>
    <row r="18" spans="1:9" ht="93" customHeight="1">
      <c r="A18" s="46">
        <v>7</v>
      </c>
      <c r="B18" s="47" t="s">
        <v>262</v>
      </c>
      <c r="C18" s="46">
        <v>805</v>
      </c>
      <c r="D18" s="20" t="s">
        <v>7</v>
      </c>
      <c r="E18" s="21">
        <v>9110080210</v>
      </c>
      <c r="F18" s="46">
        <v>100</v>
      </c>
      <c r="G18" s="18">
        <f t="shared" si="1"/>
        <v>1021035</v>
      </c>
      <c r="H18" s="18">
        <f t="shared" si="1"/>
        <v>1021035</v>
      </c>
      <c r="I18" s="18">
        <f t="shared" si="1"/>
        <v>1021035</v>
      </c>
    </row>
    <row r="19" spans="1:11" ht="30" customHeight="1">
      <c r="A19" s="46">
        <v>8</v>
      </c>
      <c r="B19" s="47" t="s">
        <v>53</v>
      </c>
      <c r="C19" s="46">
        <v>805</v>
      </c>
      <c r="D19" s="20" t="s">
        <v>7</v>
      </c>
      <c r="E19" s="21">
        <v>9110080210</v>
      </c>
      <c r="F19" s="46">
        <v>120</v>
      </c>
      <c r="G19" s="18">
        <v>1021035</v>
      </c>
      <c r="H19" s="18">
        <v>1021035</v>
      </c>
      <c r="I19" s="18">
        <v>1021035</v>
      </c>
      <c r="K19" s="10"/>
    </row>
    <row r="20" spans="1:11" ht="75" customHeight="1">
      <c r="A20" s="46">
        <v>9</v>
      </c>
      <c r="B20" s="47" t="s">
        <v>171</v>
      </c>
      <c r="C20" s="46">
        <v>805</v>
      </c>
      <c r="D20" s="20" t="s">
        <v>8</v>
      </c>
      <c r="E20" s="21"/>
      <c r="F20" s="46"/>
      <c r="G20" s="18">
        <f>G21</f>
        <v>4254160</v>
      </c>
      <c r="H20" s="18">
        <f>H21</f>
        <v>4573721</v>
      </c>
      <c r="I20" s="18">
        <f>I21</f>
        <v>4598488</v>
      </c>
      <c r="K20" s="7"/>
    </row>
    <row r="21" spans="1:11" ht="38.25" customHeight="1">
      <c r="A21" s="46">
        <v>10</v>
      </c>
      <c r="B21" s="47" t="s">
        <v>54</v>
      </c>
      <c r="C21" s="46">
        <v>805</v>
      </c>
      <c r="D21" s="20" t="s">
        <v>8</v>
      </c>
      <c r="E21" s="21">
        <v>8100000000</v>
      </c>
      <c r="F21" s="46"/>
      <c r="G21" s="18">
        <f aca="true" t="shared" si="2" ref="G21:I22">G22</f>
        <v>4254160</v>
      </c>
      <c r="H21" s="18">
        <f t="shared" si="2"/>
        <v>4573721</v>
      </c>
      <c r="I21" s="18">
        <f t="shared" si="2"/>
        <v>4598488</v>
      </c>
      <c r="K21" s="7"/>
    </row>
    <row r="22" spans="1:11" ht="31.5" customHeight="1">
      <c r="A22" s="63">
        <v>11</v>
      </c>
      <c r="B22" s="47" t="s">
        <v>58</v>
      </c>
      <c r="C22" s="46">
        <v>805</v>
      </c>
      <c r="D22" s="20" t="s">
        <v>8</v>
      </c>
      <c r="E22" s="21">
        <v>8110000000</v>
      </c>
      <c r="F22" s="46"/>
      <c r="G22" s="18">
        <f>G23</f>
        <v>4254160</v>
      </c>
      <c r="H22" s="18">
        <f t="shared" si="2"/>
        <v>4573721</v>
      </c>
      <c r="I22" s="18">
        <f t="shared" si="2"/>
        <v>4598488</v>
      </c>
      <c r="K22" s="7"/>
    </row>
    <row r="23" spans="1:11" ht="81" customHeight="1">
      <c r="A23" s="63">
        <v>12</v>
      </c>
      <c r="B23" s="47" t="s">
        <v>55</v>
      </c>
      <c r="C23" s="46">
        <v>805</v>
      </c>
      <c r="D23" s="20" t="s">
        <v>8</v>
      </c>
      <c r="E23" s="21">
        <v>8110080210</v>
      </c>
      <c r="F23" s="46"/>
      <c r="G23" s="18">
        <f>G26+G28+G30+G24</f>
        <v>4254160</v>
      </c>
      <c r="H23" s="18">
        <f>H26+H28+H30+H24</f>
        <v>4573721</v>
      </c>
      <c r="I23" s="18">
        <f>I26+I28+I30+I24</f>
        <v>4598488</v>
      </c>
      <c r="K23" s="7"/>
    </row>
    <row r="24" spans="1:11" ht="89.25" customHeight="1">
      <c r="A24" s="63">
        <v>13</v>
      </c>
      <c r="B24" s="47" t="s">
        <v>262</v>
      </c>
      <c r="C24" s="46">
        <v>805</v>
      </c>
      <c r="D24" s="20" t="s">
        <v>8</v>
      </c>
      <c r="E24" s="21">
        <v>8110027240</v>
      </c>
      <c r="F24" s="46">
        <v>100</v>
      </c>
      <c r="G24" s="18">
        <v>63516</v>
      </c>
      <c r="H24" s="18">
        <v>0</v>
      </c>
      <c r="I24" s="18">
        <v>0</v>
      </c>
      <c r="K24" s="7"/>
    </row>
    <row r="25" spans="1:11" ht="27" customHeight="1">
      <c r="A25" s="63">
        <v>14</v>
      </c>
      <c r="B25" s="47" t="s">
        <v>53</v>
      </c>
      <c r="C25" s="46">
        <v>805</v>
      </c>
      <c r="D25" s="20" t="s">
        <v>8</v>
      </c>
      <c r="E25" s="21">
        <v>8110027240</v>
      </c>
      <c r="F25" s="46">
        <v>120</v>
      </c>
      <c r="G25" s="18">
        <v>63516</v>
      </c>
      <c r="H25" s="18">
        <v>0</v>
      </c>
      <c r="I25" s="18">
        <v>0</v>
      </c>
      <c r="K25" s="10"/>
    </row>
    <row r="26" spans="1:11" ht="28.5" customHeight="1">
      <c r="A26" s="63">
        <v>15</v>
      </c>
      <c r="B26" s="47" t="s">
        <v>262</v>
      </c>
      <c r="C26" s="46">
        <v>805</v>
      </c>
      <c r="D26" s="20" t="s">
        <v>8</v>
      </c>
      <c r="E26" s="21">
        <v>8110080210</v>
      </c>
      <c r="F26" s="46">
        <v>100</v>
      </c>
      <c r="G26" s="18">
        <f>G27</f>
        <v>3626382</v>
      </c>
      <c r="H26" s="18">
        <f>H27</f>
        <v>3964746</v>
      </c>
      <c r="I26" s="18">
        <f>I27</f>
        <v>3964746</v>
      </c>
      <c r="K26" s="10"/>
    </row>
    <row r="27" spans="1:11" ht="40.5" customHeight="1">
      <c r="A27" s="63">
        <v>16</v>
      </c>
      <c r="B27" s="47" t="s">
        <v>53</v>
      </c>
      <c r="C27" s="46">
        <v>805</v>
      </c>
      <c r="D27" s="20" t="s">
        <v>8</v>
      </c>
      <c r="E27" s="21">
        <v>8110080210</v>
      </c>
      <c r="F27" s="46">
        <v>120</v>
      </c>
      <c r="G27" s="18">
        <v>3626382</v>
      </c>
      <c r="H27" s="18">
        <v>3964746</v>
      </c>
      <c r="I27" s="18">
        <f>H27</f>
        <v>3964746</v>
      </c>
      <c r="K27" s="10"/>
    </row>
    <row r="28" spans="1:11" ht="18" customHeight="1">
      <c r="A28" s="63">
        <v>17</v>
      </c>
      <c r="B28" s="47" t="s">
        <v>67</v>
      </c>
      <c r="C28" s="46">
        <v>805</v>
      </c>
      <c r="D28" s="20" t="s">
        <v>8</v>
      </c>
      <c r="E28" s="21">
        <v>8110080210</v>
      </c>
      <c r="F28" s="46">
        <v>200</v>
      </c>
      <c r="G28" s="18">
        <f>G29</f>
        <v>562763</v>
      </c>
      <c r="H28" s="18">
        <f>H29</f>
        <v>607475</v>
      </c>
      <c r="I28" s="18">
        <f>I29</f>
        <v>632242</v>
      </c>
      <c r="K28" s="10"/>
    </row>
    <row r="29" spans="1:11" ht="15.75" customHeight="1">
      <c r="A29" s="63">
        <v>18</v>
      </c>
      <c r="B29" s="47" t="s">
        <v>69</v>
      </c>
      <c r="C29" s="46">
        <v>805</v>
      </c>
      <c r="D29" s="20" t="s">
        <v>8</v>
      </c>
      <c r="E29" s="21">
        <v>8110080210</v>
      </c>
      <c r="F29" s="46">
        <v>240</v>
      </c>
      <c r="G29" s="18">
        <v>562763</v>
      </c>
      <c r="H29" s="19">
        <v>607475</v>
      </c>
      <c r="I29" s="18">
        <v>632242</v>
      </c>
      <c r="K29" s="10"/>
    </row>
    <row r="30" spans="1:10" ht="15" customHeight="1">
      <c r="A30" s="63">
        <v>19</v>
      </c>
      <c r="B30" s="47" t="s">
        <v>56</v>
      </c>
      <c r="C30" s="46">
        <v>805</v>
      </c>
      <c r="D30" s="20" t="s">
        <v>8</v>
      </c>
      <c r="E30" s="21">
        <v>8110080210</v>
      </c>
      <c r="F30" s="46">
        <v>800</v>
      </c>
      <c r="G30" s="18">
        <f>G31</f>
        <v>1499</v>
      </c>
      <c r="H30" s="18">
        <f>H31</f>
        <v>1500</v>
      </c>
      <c r="I30" s="18">
        <f>I31</f>
        <v>1500</v>
      </c>
      <c r="J30" s="5"/>
    </row>
    <row r="31" spans="1:9" ht="29.25" customHeight="1">
      <c r="A31" s="63">
        <v>20</v>
      </c>
      <c r="B31" s="47" t="s">
        <v>108</v>
      </c>
      <c r="C31" s="46">
        <v>805</v>
      </c>
      <c r="D31" s="20" t="s">
        <v>8</v>
      </c>
      <c r="E31" s="21">
        <v>8110080210</v>
      </c>
      <c r="F31" s="46">
        <v>850</v>
      </c>
      <c r="G31" s="18">
        <v>1499</v>
      </c>
      <c r="H31" s="18">
        <v>1500</v>
      </c>
      <c r="I31" s="18">
        <v>1500</v>
      </c>
    </row>
    <row r="32" spans="1:9" ht="30" customHeight="1">
      <c r="A32" s="63">
        <v>21</v>
      </c>
      <c r="B32" s="47" t="s">
        <v>172</v>
      </c>
      <c r="C32" s="46">
        <v>805</v>
      </c>
      <c r="D32" s="20" t="s">
        <v>18</v>
      </c>
      <c r="E32" s="21"/>
      <c r="F32" s="60"/>
      <c r="G32" s="18">
        <f aca="true" t="shared" si="3" ref="G32:I33">G33</f>
        <v>1000</v>
      </c>
      <c r="H32" s="18">
        <f t="shared" si="3"/>
        <v>1000</v>
      </c>
      <c r="I32" s="18">
        <f t="shared" si="3"/>
        <v>1000</v>
      </c>
    </row>
    <row r="33" spans="1:9" ht="54" customHeight="1">
      <c r="A33" s="63">
        <v>22</v>
      </c>
      <c r="B33" s="47" t="s">
        <v>54</v>
      </c>
      <c r="C33" s="46">
        <v>805</v>
      </c>
      <c r="D33" s="20" t="s">
        <v>18</v>
      </c>
      <c r="E33" s="21">
        <v>8100000000</v>
      </c>
      <c r="F33" s="46"/>
      <c r="G33" s="18">
        <f t="shared" si="3"/>
        <v>1000</v>
      </c>
      <c r="H33" s="18">
        <f t="shared" si="3"/>
        <v>1000</v>
      </c>
      <c r="I33" s="18">
        <f t="shared" si="3"/>
        <v>1000</v>
      </c>
    </row>
    <row r="34" spans="1:11" ht="15.75" customHeight="1">
      <c r="A34" s="63">
        <v>23</v>
      </c>
      <c r="B34" s="47" t="s">
        <v>58</v>
      </c>
      <c r="C34" s="46">
        <v>805</v>
      </c>
      <c r="D34" s="20" t="s">
        <v>18</v>
      </c>
      <c r="E34" s="21">
        <v>8110000000</v>
      </c>
      <c r="F34" s="46"/>
      <c r="G34" s="18">
        <f>G36</f>
        <v>1000</v>
      </c>
      <c r="H34" s="18">
        <f>H36</f>
        <v>1000</v>
      </c>
      <c r="I34" s="18">
        <f>I36</f>
        <v>1000</v>
      </c>
      <c r="K34" s="9"/>
    </row>
    <row r="35" spans="1:11" ht="15.75" customHeight="1">
      <c r="A35" s="63">
        <v>24</v>
      </c>
      <c r="B35" s="47" t="s">
        <v>27</v>
      </c>
      <c r="C35" s="46">
        <v>805</v>
      </c>
      <c r="D35" s="20" t="s">
        <v>18</v>
      </c>
      <c r="E35" s="21">
        <v>8110080050</v>
      </c>
      <c r="F35" s="46"/>
      <c r="G35" s="18">
        <f aca="true" t="shared" si="4" ref="G35:I36">G36</f>
        <v>1000</v>
      </c>
      <c r="H35" s="18">
        <f t="shared" si="4"/>
        <v>1000</v>
      </c>
      <c r="I35" s="18">
        <f t="shared" si="4"/>
        <v>1000</v>
      </c>
      <c r="K35" s="10"/>
    </row>
    <row r="36" spans="1:11" ht="15.75" customHeight="1">
      <c r="A36" s="63">
        <v>25</v>
      </c>
      <c r="B36" s="47" t="s">
        <v>56</v>
      </c>
      <c r="C36" s="46">
        <v>805</v>
      </c>
      <c r="D36" s="20" t="s">
        <v>18</v>
      </c>
      <c r="E36" s="21">
        <v>8110080050</v>
      </c>
      <c r="F36" s="20" t="s">
        <v>57</v>
      </c>
      <c r="G36" s="18">
        <f t="shared" si="4"/>
        <v>1000</v>
      </c>
      <c r="H36" s="18">
        <f t="shared" si="4"/>
        <v>1000</v>
      </c>
      <c r="I36" s="18">
        <f t="shared" si="4"/>
        <v>1000</v>
      </c>
      <c r="K36" s="10"/>
    </row>
    <row r="37" spans="1:11" ht="24.75" customHeight="1">
      <c r="A37" s="63">
        <v>26</v>
      </c>
      <c r="B37" s="47" t="s">
        <v>106</v>
      </c>
      <c r="C37" s="46">
        <v>805</v>
      </c>
      <c r="D37" s="20" t="s">
        <v>18</v>
      </c>
      <c r="E37" s="21">
        <v>8110080050</v>
      </c>
      <c r="F37" s="20" t="s">
        <v>105</v>
      </c>
      <c r="G37" s="18">
        <v>1000</v>
      </c>
      <c r="H37" s="18">
        <v>1000</v>
      </c>
      <c r="I37" s="18">
        <f>H37</f>
        <v>1000</v>
      </c>
      <c r="K37" s="10"/>
    </row>
    <row r="38" spans="1:11" ht="33.75" customHeight="1">
      <c r="A38" s="63">
        <v>27</v>
      </c>
      <c r="B38" s="47" t="s">
        <v>178</v>
      </c>
      <c r="C38" s="46">
        <v>805</v>
      </c>
      <c r="D38" s="20" t="s">
        <v>177</v>
      </c>
      <c r="E38" s="21"/>
      <c r="F38" s="20"/>
      <c r="G38" s="18">
        <f>G39+G42</f>
        <v>802919</v>
      </c>
      <c r="H38" s="18">
        <f>H42+H39</f>
        <v>771635</v>
      </c>
      <c r="I38" s="18">
        <f>I42+I39</f>
        <v>771635</v>
      </c>
      <c r="K38" s="10"/>
    </row>
    <row r="39" spans="1:11" ht="108.75" customHeight="1">
      <c r="A39" s="63">
        <v>28</v>
      </c>
      <c r="B39" s="47" t="s">
        <v>59</v>
      </c>
      <c r="C39" s="46">
        <v>805</v>
      </c>
      <c r="D39" s="20" t="s">
        <v>177</v>
      </c>
      <c r="E39" s="21">
        <v>8110075140</v>
      </c>
      <c r="F39" s="20" t="s">
        <v>68</v>
      </c>
      <c r="G39" s="18">
        <f aca="true" t="shared" si="5" ref="G39:I40">G40</f>
        <v>7715</v>
      </c>
      <c r="H39" s="18">
        <f t="shared" si="5"/>
        <v>7715</v>
      </c>
      <c r="I39" s="18">
        <f t="shared" si="5"/>
        <v>7715</v>
      </c>
      <c r="K39" s="10"/>
    </row>
    <row r="40" spans="1:11" ht="38.25" customHeight="1">
      <c r="A40" s="63">
        <v>29</v>
      </c>
      <c r="B40" s="47" t="s">
        <v>67</v>
      </c>
      <c r="C40" s="46">
        <v>805</v>
      </c>
      <c r="D40" s="20" t="s">
        <v>177</v>
      </c>
      <c r="E40" s="21">
        <v>8110075140</v>
      </c>
      <c r="F40" s="20" t="s">
        <v>70</v>
      </c>
      <c r="G40" s="18">
        <f t="shared" si="5"/>
        <v>7715</v>
      </c>
      <c r="H40" s="18">
        <f t="shared" si="5"/>
        <v>7715</v>
      </c>
      <c r="I40" s="18">
        <f t="shared" si="5"/>
        <v>7715</v>
      </c>
      <c r="K40" s="10"/>
    </row>
    <row r="41" spans="1:11" ht="27.75" customHeight="1">
      <c r="A41" s="63">
        <v>30</v>
      </c>
      <c r="B41" s="47" t="s">
        <v>69</v>
      </c>
      <c r="C41" s="46">
        <v>805</v>
      </c>
      <c r="D41" s="20" t="s">
        <v>177</v>
      </c>
      <c r="E41" s="21">
        <v>8110075140</v>
      </c>
      <c r="F41" s="20" t="s">
        <v>195</v>
      </c>
      <c r="G41" s="18">
        <v>7715</v>
      </c>
      <c r="H41" s="18">
        <v>7715</v>
      </c>
      <c r="I41" s="18">
        <v>7715</v>
      </c>
      <c r="K41" s="10"/>
    </row>
    <row r="42" spans="1:11" ht="72" customHeight="1">
      <c r="A42" s="63">
        <v>31</v>
      </c>
      <c r="B42" s="47" t="s">
        <v>140</v>
      </c>
      <c r="C42" s="46">
        <v>805</v>
      </c>
      <c r="D42" s="20" t="s">
        <v>177</v>
      </c>
      <c r="E42" s="21">
        <v>100000000</v>
      </c>
      <c r="F42" s="46"/>
      <c r="G42" s="18">
        <f>G43</f>
        <v>795204</v>
      </c>
      <c r="H42" s="18">
        <f>H43</f>
        <v>763920</v>
      </c>
      <c r="I42" s="18">
        <f>I43</f>
        <v>763920</v>
      </c>
      <c r="K42" s="10"/>
    </row>
    <row r="43" spans="1:11" ht="39.75" customHeight="1">
      <c r="A43" s="63">
        <v>32</v>
      </c>
      <c r="B43" s="47" t="s">
        <v>263</v>
      </c>
      <c r="C43" s="46">
        <v>805</v>
      </c>
      <c r="D43" s="20" t="s">
        <v>177</v>
      </c>
      <c r="E43" s="21">
        <v>110000000</v>
      </c>
      <c r="F43" s="46"/>
      <c r="G43" s="18">
        <f>G47+G50+G44</f>
        <v>795204</v>
      </c>
      <c r="H43" s="18">
        <f>H47+H50</f>
        <v>763920</v>
      </c>
      <c r="I43" s="18">
        <f>I47+I50</f>
        <v>763920</v>
      </c>
      <c r="K43" s="10"/>
    </row>
    <row r="44" spans="1:11" ht="78" customHeight="1">
      <c r="A44" s="63">
        <v>33</v>
      </c>
      <c r="B44" s="64" t="s">
        <v>55</v>
      </c>
      <c r="C44" s="57">
        <v>805</v>
      </c>
      <c r="D44" s="20" t="s">
        <v>177</v>
      </c>
      <c r="E44" s="21">
        <v>110027240</v>
      </c>
      <c r="F44" s="57"/>
      <c r="G44" s="18">
        <v>31284</v>
      </c>
      <c r="H44" s="18">
        <v>0</v>
      </c>
      <c r="I44" s="18">
        <v>0</v>
      </c>
      <c r="K44" s="10"/>
    </row>
    <row r="45" spans="1:11" ht="102.75" customHeight="1">
      <c r="A45" s="63">
        <v>34</v>
      </c>
      <c r="B45" s="58" t="s">
        <v>262</v>
      </c>
      <c r="C45" s="57">
        <v>805</v>
      </c>
      <c r="D45" s="20" t="s">
        <v>177</v>
      </c>
      <c r="E45" s="21">
        <v>110027240</v>
      </c>
      <c r="F45" s="57">
        <v>100</v>
      </c>
      <c r="G45" s="18">
        <v>31284</v>
      </c>
      <c r="H45" s="18">
        <v>0</v>
      </c>
      <c r="I45" s="18">
        <v>0</v>
      </c>
      <c r="K45" s="10"/>
    </row>
    <row r="46" spans="1:11" ht="33" customHeight="1">
      <c r="A46" s="63">
        <v>35</v>
      </c>
      <c r="B46" s="58" t="s">
        <v>53</v>
      </c>
      <c r="C46" s="57">
        <v>805</v>
      </c>
      <c r="D46" s="20" t="s">
        <v>177</v>
      </c>
      <c r="E46" s="21">
        <v>110027240</v>
      </c>
      <c r="F46" s="57">
        <v>120</v>
      </c>
      <c r="G46" s="18">
        <v>31284</v>
      </c>
      <c r="H46" s="18">
        <v>0</v>
      </c>
      <c r="I46" s="18">
        <v>0</v>
      </c>
      <c r="K46" s="10"/>
    </row>
    <row r="47" spans="1:11" ht="92.25" customHeight="1">
      <c r="A47" s="63">
        <v>36</v>
      </c>
      <c r="B47" s="47" t="s">
        <v>129</v>
      </c>
      <c r="C47" s="46">
        <v>805</v>
      </c>
      <c r="D47" s="20" t="s">
        <v>177</v>
      </c>
      <c r="E47" s="21">
        <v>110081010</v>
      </c>
      <c r="F47" s="46"/>
      <c r="G47" s="18">
        <f aca="true" t="shared" si="6" ref="G47:I48">G48</f>
        <v>668430</v>
      </c>
      <c r="H47" s="18">
        <f t="shared" si="6"/>
        <v>668430</v>
      </c>
      <c r="I47" s="18">
        <f t="shared" si="6"/>
        <v>668430</v>
      </c>
      <c r="K47" s="10"/>
    </row>
    <row r="48" spans="1:11" ht="43.5" customHeight="1">
      <c r="A48" s="63">
        <v>37</v>
      </c>
      <c r="B48" s="47" t="s">
        <v>262</v>
      </c>
      <c r="C48" s="46">
        <v>805</v>
      </c>
      <c r="D48" s="20" t="s">
        <v>177</v>
      </c>
      <c r="E48" s="21">
        <v>110081010</v>
      </c>
      <c r="F48" s="46">
        <v>100</v>
      </c>
      <c r="G48" s="18">
        <f t="shared" si="6"/>
        <v>668430</v>
      </c>
      <c r="H48" s="18">
        <f t="shared" si="6"/>
        <v>668430</v>
      </c>
      <c r="I48" s="18">
        <f t="shared" si="6"/>
        <v>668430</v>
      </c>
      <c r="K48" s="10"/>
    </row>
    <row r="49" spans="1:11" ht="15.75" customHeight="1">
      <c r="A49" s="63">
        <v>38</v>
      </c>
      <c r="B49" s="47" t="s">
        <v>53</v>
      </c>
      <c r="C49" s="46">
        <v>805</v>
      </c>
      <c r="D49" s="20" t="s">
        <v>177</v>
      </c>
      <c r="E49" s="21">
        <v>110081010</v>
      </c>
      <c r="F49" s="46">
        <v>120</v>
      </c>
      <c r="G49" s="18">
        <v>668430</v>
      </c>
      <c r="H49" s="18">
        <v>668430</v>
      </c>
      <c r="I49" s="18">
        <v>668430</v>
      </c>
      <c r="K49" s="10"/>
    </row>
    <row r="50" spans="1:11" ht="115.5" customHeight="1">
      <c r="A50" s="63">
        <v>39</v>
      </c>
      <c r="B50" s="47" t="s">
        <v>130</v>
      </c>
      <c r="C50" s="46">
        <v>805</v>
      </c>
      <c r="D50" s="20" t="s">
        <v>177</v>
      </c>
      <c r="E50" s="21">
        <v>110081060</v>
      </c>
      <c r="F50" s="46"/>
      <c r="G50" s="18">
        <f aca="true" t="shared" si="7" ref="G50:I51">G51</f>
        <v>95490</v>
      </c>
      <c r="H50" s="18">
        <f t="shared" si="7"/>
        <v>95490</v>
      </c>
      <c r="I50" s="18">
        <f t="shared" si="7"/>
        <v>95490</v>
      </c>
      <c r="K50" s="10"/>
    </row>
    <row r="51" spans="1:11" ht="42.75" customHeight="1">
      <c r="A51" s="63">
        <v>40</v>
      </c>
      <c r="B51" s="47" t="s">
        <v>262</v>
      </c>
      <c r="C51" s="46">
        <v>805</v>
      </c>
      <c r="D51" s="20" t="s">
        <v>177</v>
      </c>
      <c r="E51" s="21">
        <v>110081060</v>
      </c>
      <c r="F51" s="46">
        <v>100</v>
      </c>
      <c r="G51" s="18">
        <f t="shared" si="7"/>
        <v>95490</v>
      </c>
      <c r="H51" s="18">
        <f>G51</f>
        <v>95490</v>
      </c>
      <c r="I51" s="18">
        <f>H51</f>
        <v>95490</v>
      </c>
      <c r="K51" s="10"/>
    </row>
    <row r="52" spans="1:11" ht="37.5" customHeight="1">
      <c r="A52" s="63">
        <v>41</v>
      </c>
      <c r="B52" s="47" t="s">
        <v>53</v>
      </c>
      <c r="C52" s="46">
        <v>805</v>
      </c>
      <c r="D52" s="20" t="s">
        <v>177</v>
      </c>
      <c r="E52" s="21">
        <v>110081060</v>
      </c>
      <c r="F52" s="46">
        <v>120</v>
      </c>
      <c r="G52" s="18">
        <v>95490</v>
      </c>
      <c r="H52" s="18">
        <v>95490</v>
      </c>
      <c r="I52" s="18">
        <v>95490</v>
      </c>
      <c r="K52" s="10"/>
    </row>
    <row r="53" spans="1:11" ht="27.75" customHeight="1">
      <c r="A53" s="63">
        <v>42</v>
      </c>
      <c r="B53" s="44" t="s">
        <v>179</v>
      </c>
      <c r="C53" s="43">
        <v>805</v>
      </c>
      <c r="D53" s="20" t="s">
        <v>181</v>
      </c>
      <c r="E53" s="21"/>
      <c r="F53" s="20"/>
      <c r="G53" s="18">
        <f>G54</f>
        <v>151511</v>
      </c>
      <c r="H53" s="18">
        <f aca="true" t="shared" si="8" ref="G53:I56">H54</f>
        <v>158148</v>
      </c>
      <c r="I53" s="18">
        <f t="shared" si="8"/>
        <v>163970</v>
      </c>
      <c r="K53" s="10"/>
    </row>
    <row r="54" spans="1:11" ht="28.5" customHeight="1">
      <c r="A54" s="63">
        <v>43</v>
      </c>
      <c r="B54" s="44" t="s">
        <v>180</v>
      </c>
      <c r="C54" s="43">
        <v>805</v>
      </c>
      <c r="D54" s="20" t="s">
        <v>182</v>
      </c>
      <c r="E54" s="21"/>
      <c r="F54" s="20"/>
      <c r="G54" s="18">
        <f t="shared" si="8"/>
        <v>151511</v>
      </c>
      <c r="H54" s="18">
        <f t="shared" si="8"/>
        <v>158148</v>
      </c>
      <c r="I54" s="18">
        <f t="shared" si="8"/>
        <v>163970</v>
      </c>
      <c r="K54" s="10"/>
    </row>
    <row r="55" spans="1:11" ht="28.5" customHeight="1">
      <c r="A55" s="63">
        <v>44</v>
      </c>
      <c r="B55" s="44" t="s">
        <v>54</v>
      </c>
      <c r="C55" s="43">
        <v>805</v>
      </c>
      <c r="D55" s="20" t="s">
        <v>182</v>
      </c>
      <c r="E55" s="21">
        <v>8100000000</v>
      </c>
      <c r="F55" s="20"/>
      <c r="G55" s="18">
        <f t="shared" si="8"/>
        <v>151511</v>
      </c>
      <c r="H55" s="18">
        <f t="shared" si="8"/>
        <v>158148</v>
      </c>
      <c r="I55" s="18">
        <f t="shared" si="8"/>
        <v>163970</v>
      </c>
      <c r="K55" s="10"/>
    </row>
    <row r="56" spans="1:11" ht="40.5" customHeight="1">
      <c r="A56" s="63">
        <v>45</v>
      </c>
      <c r="B56" s="44" t="s">
        <v>58</v>
      </c>
      <c r="C56" s="43">
        <v>805</v>
      </c>
      <c r="D56" s="20" t="s">
        <v>182</v>
      </c>
      <c r="E56" s="21">
        <v>8110000000</v>
      </c>
      <c r="F56" s="20"/>
      <c r="G56" s="18">
        <f>G57+G60</f>
        <v>151511</v>
      </c>
      <c r="H56" s="18">
        <f t="shared" si="8"/>
        <v>158148</v>
      </c>
      <c r="I56" s="18">
        <f t="shared" si="8"/>
        <v>163970</v>
      </c>
      <c r="K56" s="10"/>
    </row>
    <row r="57" spans="1:11" ht="28.5" customHeight="1">
      <c r="A57" s="63">
        <v>46</v>
      </c>
      <c r="B57" s="44" t="s">
        <v>29</v>
      </c>
      <c r="C57" s="43">
        <v>805</v>
      </c>
      <c r="D57" s="20" t="s">
        <v>182</v>
      </c>
      <c r="E57" s="21">
        <v>8110051180</v>
      </c>
      <c r="F57" s="20"/>
      <c r="G57" s="18">
        <f>G58</f>
        <v>124225</v>
      </c>
      <c r="H57" s="18">
        <f>H58+H60</f>
        <v>158148</v>
      </c>
      <c r="I57" s="18">
        <f>I58+I60</f>
        <v>163970</v>
      </c>
      <c r="K57" s="10"/>
    </row>
    <row r="58" spans="1:11" ht="44.25" customHeight="1">
      <c r="A58" s="63">
        <v>47</v>
      </c>
      <c r="B58" s="44" t="s">
        <v>262</v>
      </c>
      <c r="C58" s="43">
        <v>805</v>
      </c>
      <c r="D58" s="20" t="s">
        <v>182</v>
      </c>
      <c r="E58" s="21">
        <v>8110051180</v>
      </c>
      <c r="F58" s="20" t="s">
        <v>107</v>
      </c>
      <c r="G58" s="18">
        <f>G59</f>
        <v>124225</v>
      </c>
      <c r="H58" s="18">
        <f>H59</f>
        <v>124225</v>
      </c>
      <c r="I58" s="18">
        <f>I59</f>
        <v>124225</v>
      </c>
      <c r="K58" s="10"/>
    </row>
    <row r="59" spans="1:11" ht="40.5" customHeight="1">
      <c r="A59" s="63">
        <v>48</v>
      </c>
      <c r="B59" s="44" t="s">
        <v>53</v>
      </c>
      <c r="C59" s="43">
        <v>805</v>
      </c>
      <c r="D59" s="20" t="s">
        <v>182</v>
      </c>
      <c r="E59" s="21">
        <v>8110051180</v>
      </c>
      <c r="F59" s="20" t="s">
        <v>66</v>
      </c>
      <c r="G59" s="18">
        <v>124225</v>
      </c>
      <c r="H59" s="18">
        <v>124225</v>
      </c>
      <c r="I59" s="18">
        <v>124225</v>
      </c>
      <c r="K59" s="10"/>
    </row>
    <row r="60" spans="1:11" ht="28.5" customHeight="1">
      <c r="A60" s="63">
        <v>49</v>
      </c>
      <c r="B60" s="44" t="s">
        <v>67</v>
      </c>
      <c r="C60" s="43">
        <v>805</v>
      </c>
      <c r="D60" s="20" t="s">
        <v>182</v>
      </c>
      <c r="E60" s="21">
        <v>8110051180</v>
      </c>
      <c r="F60" s="20" t="s">
        <v>68</v>
      </c>
      <c r="G60" s="18">
        <f>G61</f>
        <v>27286</v>
      </c>
      <c r="H60" s="18">
        <f>H61</f>
        <v>33923</v>
      </c>
      <c r="I60" s="18">
        <f>I61</f>
        <v>39745</v>
      </c>
      <c r="K60" s="10"/>
    </row>
    <row r="61" spans="1:11" ht="51.75" customHeight="1">
      <c r="A61" s="63">
        <v>50</v>
      </c>
      <c r="B61" s="44" t="s">
        <v>69</v>
      </c>
      <c r="C61" s="43">
        <v>805</v>
      </c>
      <c r="D61" s="20" t="s">
        <v>182</v>
      </c>
      <c r="E61" s="21">
        <v>8110051180</v>
      </c>
      <c r="F61" s="20" t="s">
        <v>70</v>
      </c>
      <c r="G61" s="18">
        <v>27286</v>
      </c>
      <c r="H61" s="18">
        <v>33923</v>
      </c>
      <c r="I61" s="18">
        <v>39745</v>
      </c>
      <c r="K61" s="10"/>
    </row>
    <row r="62" spans="1:11" ht="28.5" customHeight="1">
      <c r="A62" s="63">
        <v>51</v>
      </c>
      <c r="B62" s="44" t="s">
        <v>183</v>
      </c>
      <c r="C62" s="43">
        <v>805</v>
      </c>
      <c r="D62" s="20" t="s">
        <v>1</v>
      </c>
      <c r="E62" s="21"/>
      <c r="F62" s="20"/>
      <c r="G62" s="18">
        <f>G63</f>
        <v>346422</v>
      </c>
      <c r="H62" s="18">
        <f>H63</f>
        <v>313823</v>
      </c>
      <c r="I62" s="18">
        <f>I63</f>
        <v>337069</v>
      </c>
      <c r="K62" s="10"/>
    </row>
    <row r="63" spans="1:11" ht="42" customHeight="1">
      <c r="A63" s="63">
        <v>52</v>
      </c>
      <c r="B63" s="44" t="s">
        <v>0</v>
      </c>
      <c r="C63" s="43">
        <v>805</v>
      </c>
      <c r="D63" s="20" t="s">
        <v>1</v>
      </c>
      <c r="E63" s="21"/>
      <c r="F63" s="20"/>
      <c r="G63" s="18">
        <f>G64+G72</f>
        <v>346422</v>
      </c>
      <c r="H63" s="18">
        <f>H64+H72</f>
        <v>313823</v>
      </c>
      <c r="I63" s="18">
        <f>I64+I72</f>
        <v>337069</v>
      </c>
      <c r="K63" s="10"/>
    </row>
    <row r="64" spans="1:11" ht="68.25" customHeight="1">
      <c r="A64" s="63">
        <v>53</v>
      </c>
      <c r="B64" s="44" t="s">
        <v>132</v>
      </c>
      <c r="C64" s="43">
        <v>805</v>
      </c>
      <c r="D64" s="20" t="s">
        <v>218</v>
      </c>
      <c r="E64" s="21">
        <v>100000000</v>
      </c>
      <c r="F64" s="20"/>
      <c r="G64" s="18">
        <f>G65</f>
        <v>246422</v>
      </c>
      <c r="H64" s="18">
        <f>H65</f>
        <v>147895</v>
      </c>
      <c r="I64" s="18">
        <f>I65</f>
        <v>164211</v>
      </c>
      <c r="K64" s="10"/>
    </row>
    <row r="65" spans="1:11" ht="28.5" customHeight="1">
      <c r="A65" s="63">
        <v>54</v>
      </c>
      <c r="B65" s="44" t="s">
        <v>61</v>
      </c>
      <c r="C65" s="43">
        <v>805</v>
      </c>
      <c r="D65" s="20" t="s">
        <v>218</v>
      </c>
      <c r="E65" s="21">
        <v>130000000</v>
      </c>
      <c r="F65" s="20"/>
      <c r="G65" s="18">
        <f>G66+G69</f>
        <v>246422</v>
      </c>
      <c r="H65" s="18">
        <f>H66+H69</f>
        <v>147895</v>
      </c>
      <c r="I65" s="18">
        <f>I66+I69</f>
        <v>164211</v>
      </c>
      <c r="K65" s="10"/>
    </row>
    <row r="66" spans="1:11" ht="42" customHeight="1">
      <c r="A66" s="63">
        <v>55</v>
      </c>
      <c r="B66" s="44" t="s">
        <v>127</v>
      </c>
      <c r="C66" s="43">
        <v>805</v>
      </c>
      <c r="D66" s="20" t="s">
        <v>218</v>
      </c>
      <c r="E66" s="21" t="str">
        <f>E67</f>
        <v>01300S4120</v>
      </c>
      <c r="F66" s="20"/>
      <c r="G66" s="18">
        <f>G67</f>
        <v>234100</v>
      </c>
      <c r="H66" s="18">
        <v>140500</v>
      </c>
      <c r="I66" s="18">
        <v>156000</v>
      </c>
      <c r="K66" s="10"/>
    </row>
    <row r="67" spans="1:11" ht="41.25" customHeight="1">
      <c r="A67" s="63">
        <v>56</v>
      </c>
      <c r="B67" s="44" t="s">
        <v>67</v>
      </c>
      <c r="C67" s="43">
        <v>805</v>
      </c>
      <c r="D67" s="20" t="s">
        <v>218</v>
      </c>
      <c r="E67" s="21" t="str">
        <f>E68</f>
        <v>01300S4120</v>
      </c>
      <c r="F67" s="20" t="s">
        <v>68</v>
      </c>
      <c r="G67" s="18">
        <f>G68</f>
        <v>234100</v>
      </c>
      <c r="H67" s="18">
        <v>140500</v>
      </c>
      <c r="I67" s="18">
        <v>156000</v>
      </c>
      <c r="K67" s="10"/>
    </row>
    <row r="68" spans="1:11" ht="60.75" customHeight="1">
      <c r="A68" s="63">
        <v>57</v>
      </c>
      <c r="B68" s="44" t="s">
        <v>69</v>
      </c>
      <c r="C68" s="43">
        <v>805</v>
      </c>
      <c r="D68" s="20" t="s">
        <v>218</v>
      </c>
      <c r="E68" s="21" t="str">
        <f>E69</f>
        <v>01300S4120</v>
      </c>
      <c r="F68" s="20" t="s">
        <v>70</v>
      </c>
      <c r="G68" s="18">
        <v>234100</v>
      </c>
      <c r="H68" s="18">
        <v>140500</v>
      </c>
      <c r="I68" s="18">
        <v>156000</v>
      </c>
      <c r="K68" s="10"/>
    </row>
    <row r="69" spans="1:11" ht="40.5" customHeight="1">
      <c r="A69" s="63">
        <v>58</v>
      </c>
      <c r="B69" s="44" t="s">
        <v>219</v>
      </c>
      <c r="C69" s="43">
        <v>805</v>
      </c>
      <c r="D69" s="20" t="s">
        <v>218</v>
      </c>
      <c r="E69" s="21" t="s">
        <v>220</v>
      </c>
      <c r="F69" s="20"/>
      <c r="G69" s="18">
        <f aca="true" t="shared" si="9" ref="G69:I70">G70</f>
        <v>12322</v>
      </c>
      <c r="H69" s="18">
        <f t="shared" si="9"/>
        <v>7395</v>
      </c>
      <c r="I69" s="18">
        <f t="shared" si="9"/>
        <v>8211</v>
      </c>
      <c r="K69" s="10"/>
    </row>
    <row r="70" spans="1:11" ht="33" customHeight="1">
      <c r="A70" s="63">
        <v>59</v>
      </c>
      <c r="B70" s="44" t="s">
        <v>67</v>
      </c>
      <c r="C70" s="43">
        <v>805</v>
      </c>
      <c r="D70" s="20" t="s">
        <v>218</v>
      </c>
      <c r="E70" s="21" t="str">
        <f>E69</f>
        <v>01300S4120</v>
      </c>
      <c r="F70" s="20" t="s">
        <v>68</v>
      </c>
      <c r="G70" s="18">
        <f t="shared" si="9"/>
        <v>12322</v>
      </c>
      <c r="H70" s="18">
        <f t="shared" si="9"/>
        <v>7395</v>
      </c>
      <c r="I70" s="18">
        <f t="shared" si="9"/>
        <v>8211</v>
      </c>
      <c r="K70" s="10"/>
    </row>
    <row r="71" spans="1:11" ht="46.5" customHeight="1">
      <c r="A71" s="63">
        <v>60</v>
      </c>
      <c r="B71" s="44" t="s">
        <v>69</v>
      </c>
      <c r="C71" s="43">
        <v>805</v>
      </c>
      <c r="D71" s="20" t="s">
        <v>218</v>
      </c>
      <c r="E71" s="21" t="str">
        <f>E70</f>
        <v>01300S4120</v>
      </c>
      <c r="F71" s="20" t="s">
        <v>70</v>
      </c>
      <c r="G71" s="18">
        <v>12322</v>
      </c>
      <c r="H71" s="18">
        <v>7395</v>
      </c>
      <c r="I71" s="18">
        <v>8211</v>
      </c>
      <c r="K71" s="10"/>
    </row>
    <row r="72" spans="1:11" ht="42" customHeight="1">
      <c r="A72" s="63">
        <v>61</v>
      </c>
      <c r="B72" s="44" t="s">
        <v>0</v>
      </c>
      <c r="C72" s="43">
        <v>805</v>
      </c>
      <c r="D72" s="20" t="s">
        <v>218</v>
      </c>
      <c r="E72" s="21"/>
      <c r="F72" s="20"/>
      <c r="G72" s="18">
        <f aca="true" t="shared" si="10" ref="G72:I76">G73</f>
        <v>100000</v>
      </c>
      <c r="H72" s="18">
        <f t="shared" si="10"/>
        <v>165928</v>
      </c>
      <c r="I72" s="18">
        <f t="shared" si="10"/>
        <v>172858</v>
      </c>
      <c r="K72" s="10"/>
    </row>
    <row r="73" spans="1:11" ht="72.75" customHeight="1">
      <c r="A73" s="63">
        <v>62</v>
      </c>
      <c r="B73" s="44" t="s">
        <v>132</v>
      </c>
      <c r="C73" s="43">
        <v>805</v>
      </c>
      <c r="D73" s="20" t="s">
        <v>218</v>
      </c>
      <c r="E73" s="21">
        <v>100000000</v>
      </c>
      <c r="F73" s="20"/>
      <c r="G73" s="18">
        <f>G74</f>
        <v>100000</v>
      </c>
      <c r="H73" s="18">
        <f>H74</f>
        <v>165928</v>
      </c>
      <c r="I73" s="18">
        <f>I74</f>
        <v>172858</v>
      </c>
      <c r="K73" s="10"/>
    </row>
    <row r="74" spans="1:11" ht="42.75" customHeight="1">
      <c r="A74" s="63">
        <v>63</v>
      </c>
      <c r="B74" s="44" t="s">
        <v>61</v>
      </c>
      <c r="C74" s="43">
        <v>805</v>
      </c>
      <c r="D74" s="20" t="s">
        <v>218</v>
      </c>
      <c r="E74" s="21">
        <v>130000000</v>
      </c>
      <c r="F74" s="20"/>
      <c r="G74" s="18">
        <f t="shared" si="10"/>
        <v>100000</v>
      </c>
      <c r="H74" s="18">
        <f t="shared" si="10"/>
        <v>165928</v>
      </c>
      <c r="I74" s="18">
        <f t="shared" si="10"/>
        <v>172858</v>
      </c>
      <c r="K74" s="10"/>
    </row>
    <row r="75" spans="1:11" ht="123.75" customHeight="1">
      <c r="A75" s="63">
        <v>64</v>
      </c>
      <c r="B75" s="44" t="s">
        <v>127</v>
      </c>
      <c r="C75" s="43">
        <v>805</v>
      </c>
      <c r="D75" s="20" t="s">
        <v>218</v>
      </c>
      <c r="E75" s="21">
        <v>130082020</v>
      </c>
      <c r="F75" s="20"/>
      <c r="G75" s="18">
        <f t="shared" si="10"/>
        <v>100000</v>
      </c>
      <c r="H75" s="18">
        <f t="shared" si="10"/>
        <v>165928</v>
      </c>
      <c r="I75" s="18">
        <f t="shared" si="10"/>
        <v>172858</v>
      </c>
      <c r="K75" s="10"/>
    </row>
    <row r="76" spans="1:11" ht="40.5" customHeight="1">
      <c r="A76" s="63">
        <v>65</v>
      </c>
      <c r="B76" s="44" t="s">
        <v>67</v>
      </c>
      <c r="C76" s="43">
        <v>805</v>
      </c>
      <c r="D76" s="20" t="s">
        <v>218</v>
      </c>
      <c r="E76" s="21">
        <v>130082020</v>
      </c>
      <c r="F76" s="20" t="s">
        <v>68</v>
      </c>
      <c r="G76" s="18">
        <f t="shared" si="10"/>
        <v>100000</v>
      </c>
      <c r="H76" s="18">
        <f t="shared" si="10"/>
        <v>165928</v>
      </c>
      <c r="I76" s="18">
        <f t="shared" si="10"/>
        <v>172858</v>
      </c>
      <c r="K76" s="10"/>
    </row>
    <row r="77" spans="1:11" ht="51.75" customHeight="1">
      <c r="A77" s="63">
        <v>66</v>
      </c>
      <c r="B77" s="44" t="s">
        <v>69</v>
      </c>
      <c r="C77" s="43">
        <v>805</v>
      </c>
      <c r="D77" s="20" t="s">
        <v>218</v>
      </c>
      <c r="E77" s="21">
        <v>130082020</v>
      </c>
      <c r="F77" s="20" t="s">
        <v>70</v>
      </c>
      <c r="G77" s="18">
        <v>100000</v>
      </c>
      <c r="H77" s="18">
        <v>165928</v>
      </c>
      <c r="I77" s="18">
        <v>172858</v>
      </c>
      <c r="K77" s="10"/>
    </row>
    <row r="78" spans="1:11" ht="17.25" customHeight="1">
      <c r="A78" s="63">
        <v>67</v>
      </c>
      <c r="B78" s="44" t="s">
        <v>71</v>
      </c>
      <c r="C78" s="43">
        <v>805</v>
      </c>
      <c r="D78" s="20" t="s">
        <v>73</v>
      </c>
      <c r="E78" s="21"/>
      <c r="F78" s="20"/>
      <c r="G78" s="18">
        <f>G79</f>
        <v>402995</v>
      </c>
      <c r="H78" s="18">
        <f aca="true" t="shared" si="11" ref="H78:I80">H79</f>
        <v>372000</v>
      </c>
      <c r="I78" s="18">
        <f>I79</f>
        <v>394000</v>
      </c>
      <c r="K78" s="10"/>
    </row>
    <row r="79" spans="1:11" ht="15.75" customHeight="1">
      <c r="A79" s="63">
        <v>68</v>
      </c>
      <c r="B79" s="44" t="s">
        <v>62</v>
      </c>
      <c r="C79" s="43">
        <v>805</v>
      </c>
      <c r="D79" s="20" t="s">
        <v>74</v>
      </c>
      <c r="E79" s="21"/>
      <c r="F79" s="20"/>
      <c r="G79" s="18">
        <f>G80</f>
        <v>402995</v>
      </c>
      <c r="H79" s="18">
        <f t="shared" si="11"/>
        <v>372000</v>
      </c>
      <c r="I79" s="18">
        <f t="shared" si="11"/>
        <v>394000</v>
      </c>
      <c r="K79" s="10"/>
    </row>
    <row r="80" spans="1:11" ht="59.25" customHeight="1">
      <c r="A80" s="63">
        <v>69</v>
      </c>
      <c r="B80" s="44" t="s">
        <v>132</v>
      </c>
      <c r="C80" s="43">
        <v>805</v>
      </c>
      <c r="D80" s="20" t="s">
        <v>74</v>
      </c>
      <c r="E80" s="21">
        <v>100000000</v>
      </c>
      <c r="F80" s="20"/>
      <c r="G80" s="18">
        <f>G81</f>
        <v>402995</v>
      </c>
      <c r="H80" s="18">
        <f t="shared" si="11"/>
        <v>372000</v>
      </c>
      <c r="I80" s="18">
        <f t="shared" si="11"/>
        <v>394000</v>
      </c>
      <c r="K80" s="10"/>
    </row>
    <row r="81" spans="1:11" ht="42" customHeight="1">
      <c r="A81" s="63">
        <v>70</v>
      </c>
      <c r="B81" s="44" t="s">
        <v>222</v>
      </c>
      <c r="C81" s="43">
        <v>805</v>
      </c>
      <c r="D81" s="20" t="s">
        <v>74</v>
      </c>
      <c r="E81" s="21">
        <v>120000000</v>
      </c>
      <c r="F81" s="20"/>
      <c r="G81" s="18">
        <f>G82+G88+G91</f>
        <v>402995</v>
      </c>
      <c r="H81" s="18">
        <f>H82</f>
        <v>372000</v>
      </c>
      <c r="I81" s="18">
        <f>I82+I85</f>
        <v>394000</v>
      </c>
      <c r="K81" s="10"/>
    </row>
    <row r="82" spans="1:11" ht="141" customHeight="1">
      <c r="A82" s="63">
        <v>71</v>
      </c>
      <c r="B82" s="44" t="s">
        <v>95</v>
      </c>
      <c r="C82" s="43">
        <v>805</v>
      </c>
      <c r="D82" s="20" t="s">
        <v>74</v>
      </c>
      <c r="E82" s="21">
        <v>120081090</v>
      </c>
      <c r="F82" s="20"/>
      <c r="G82" s="18">
        <f>G83</f>
        <v>397363</v>
      </c>
      <c r="H82" s="18">
        <f>H83</f>
        <v>372000</v>
      </c>
      <c r="I82" s="18">
        <f>I83</f>
        <v>394000</v>
      </c>
      <c r="K82" s="10"/>
    </row>
    <row r="83" spans="1:11" ht="41.25" customHeight="1">
      <c r="A83" s="63">
        <v>72</v>
      </c>
      <c r="B83" s="44" t="s">
        <v>67</v>
      </c>
      <c r="C83" s="43">
        <v>805</v>
      </c>
      <c r="D83" s="20" t="s">
        <v>74</v>
      </c>
      <c r="E83" s="21">
        <v>120081090</v>
      </c>
      <c r="F83" s="20" t="s">
        <v>68</v>
      </c>
      <c r="G83" s="18">
        <f>G84</f>
        <v>397363</v>
      </c>
      <c r="H83" s="18">
        <f>H84</f>
        <v>372000</v>
      </c>
      <c r="I83" s="18">
        <f>I84</f>
        <v>394000</v>
      </c>
      <c r="K83" s="10"/>
    </row>
    <row r="84" spans="1:11" ht="47.25" customHeight="1">
      <c r="A84" s="63">
        <v>73</v>
      </c>
      <c r="B84" s="44" t="s">
        <v>69</v>
      </c>
      <c r="C84" s="43">
        <v>805</v>
      </c>
      <c r="D84" s="20" t="s">
        <v>74</v>
      </c>
      <c r="E84" s="21">
        <v>120081090</v>
      </c>
      <c r="F84" s="20" t="s">
        <v>70</v>
      </c>
      <c r="G84" s="18">
        <v>397363</v>
      </c>
      <c r="H84" s="18">
        <v>372000</v>
      </c>
      <c r="I84" s="18">
        <v>394000</v>
      </c>
      <c r="K84" s="10"/>
    </row>
    <row r="85" spans="1:11" ht="39" customHeight="1">
      <c r="A85" s="63">
        <v>74</v>
      </c>
      <c r="B85" s="44" t="s">
        <v>95</v>
      </c>
      <c r="C85" s="43">
        <v>805</v>
      </c>
      <c r="D85" s="20" t="s">
        <v>74</v>
      </c>
      <c r="E85" s="21">
        <v>120082120</v>
      </c>
      <c r="F85" s="20"/>
      <c r="G85" s="18">
        <f aca="true" t="shared" si="12" ref="G85:I92">G86</f>
        <v>0</v>
      </c>
      <c r="H85" s="18">
        <f t="shared" si="12"/>
        <v>0</v>
      </c>
      <c r="I85" s="18">
        <f t="shared" si="12"/>
        <v>0</v>
      </c>
      <c r="K85" s="10"/>
    </row>
    <row r="86" spans="1:11" ht="38.25" customHeight="1">
      <c r="A86" s="63">
        <v>75</v>
      </c>
      <c r="B86" s="44" t="s">
        <v>67</v>
      </c>
      <c r="C86" s="43">
        <v>805</v>
      </c>
      <c r="D86" s="20" t="s">
        <v>74</v>
      </c>
      <c r="E86" s="21">
        <f>E85</f>
        <v>120082120</v>
      </c>
      <c r="F86" s="20" t="s">
        <v>68</v>
      </c>
      <c r="G86" s="18">
        <f t="shared" si="12"/>
        <v>0</v>
      </c>
      <c r="H86" s="18">
        <f t="shared" si="12"/>
        <v>0</v>
      </c>
      <c r="I86" s="18">
        <f t="shared" si="12"/>
        <v>0</v>
      </c>
      <c r="K86" s="10"/>
    </row>
    <row r="87" spans="1:11" ht="39.75" customHeight="1">
      <c r="A87" s="63">
        <v>76</v>
      </c>
      <c r="B87" s="44" t="s">
        <v>69</v>
      </c>
      <c r="C87" s="43">
        <v>805</v>
      </c>
      <c r="D87" s="20" t="s">
        <v>74</v>
      </c>
      <c r="E87" s="21">
        <f>E86</f>
        <v>120082120</v>
      </c>
      <c r="F87" s="20" t="s">
        <v>70</v>
      </c>
      <c r="G87" s="18">
        <v>0</v>
      </c>
      <c r="H87" s="18">
        <v>0</v>
      </c>
      <c r="I87" s="18">
        <v>0</v>
      </c>
      <c r="K87" s="10"/>
    </row>
    <row r="88" spans="1:11" ht="176.25" customHeight="1">
      <c r="A88" s="63">
        <v>77</v>
      </c>
      <c r="B88" s="55" t="s">
        <v>288</v>
      </c>
      <c r="C88" s="43">
        <v>805</v>
      </c>
      <c r="D88" s="20" t="s">
        <v>74</v>
      </c>
      <c r="E88" s="21" t="s">
        <v>289</v>
      </c>
      <c r="F88" s="20"/>
      <c r="G88" s="18">
        <f>G89</f>
        <v>2411</v>
      </c>
      <c r="H88" s="18">
        <f t="shared" si="12"/>
        <v>0</v>
      </c>
      <c r="I88" s="18">
        <f t="shared" si="12"/>
        <v>0</v>
      </c>
      <c r="K88" s="10"/>
    </row>
    <row r="89" spans="1:10" ht="17.25" customHeight="1">
      <c r="A89" s="63">
        <v>78</v>
      </c>
      <c r="B89" s="44" t="s">
        <v>67</v>
      </c>
      <c r="C89" s="43">
        <v>805</v>
      </c>
      <c r="D89" s="20" t="s">
        <v>74</v>
      </c>
      <c r="E89" s="21" t="str">
        <f>E88</f>
        <v>01200S5080</v>
      </c>
      <c r="F89" s="20" t="s">
        <v>68</v>
      </c>
      <c r="G89" s="18">
        <f>G90</f>
        <v>2411</v>
      </c>
      <c r="H89" s="18">
        <f t="shared" si="12"/>
        <v>0</v>
      </c>
      <c r="I89" s="18">
        <f t="shared" si="12"/>
        <v>0</v>
      </c>
      <c r="J89" s="5"/>
    </row>
    <row r="90" spans="1:9" ht="42.75" customHeight="1">
      <c r="A90" s="63">
        <v>79</v>
      </c>
      <c r="B90" s="44" t="s">
        <v>69</v>
      </c>
      <c r="C90" s="43">
        <v>805</v>
      </c>
      <c r="D90" s="20" t="s">
        <v>74</v>
      </c>
      <c r="E90" s="21" t="str">
        <f>E89</f>
        <v>01200S5080</v>
      </c>
      <c r="F90" s="20" t="s">
        <v>70</v>
      </c>
      <c r="G90" s="18">
        <v>2411</v>
      </c>
      <c r="H90" s="18">
        <v>0</v>
      </c>
      <c r="I90" s="18">
        <v>0</v>
      </c>
    </row>
    <row r="91" spans="1:9" ht="163.5" customHeight="1">
      <c r="A91" s="63">
        <v>80</v>
      </c>
      <c r="B91" s="55" t="s">
        <v>290</v>
      </c>
      <c r="C91" s="43">
        <v>805</v>
      </c>
      <c r="D91" s="20" t="s">
        <v>74</v>
      </c>
      <c r="E91" s="21" t="s">
        <v>291</v>
      </c>
      <c r="F91" s="20"/>
      <c r="G91" s="18">
        <f>G92</f>
        <v>3221</v>
      </c>
      <c r="H91" s="18">
        <f t="shared" si="12"/>
        <v>0</v>
      </c>
      <c r="I91" s="18">
        <f t="shared" si="12"/>
        <v>0</v>
      </c>
    </row>
    <row r="92" spans="1:9" ht="31.5" customHeight="1">
      <c r="A92" s="63">
        <v>81</v>
      </c>
      <c r="B92" s="44" t="s">
        <v>67</v>
      </c>
      <c r="C92" s="43">
        <v>805</v>
      </c>
      <c r="D92" s="20" t="s">
        <v>74</v>
      </c>
      <c r="E92" s="21" t="str">
        <f>E91</f>
        <v>01200S3950</v>
      </c>
      <c r="F92" s="20" t="s">
        <v>68</v>
      </c>
      <c r="G92" s="18">
        <f>G93</f>
        <v>3221</v>
      </c>
      <c r="H92" s="18">
        <f t="shared" si="12"/>
        <v>0</v>
      </c>
      <c r="I92" s="18">
        <f t="shared" si="12"/>
        <v>0</v>
      </c>
    </row>
    <row r="93" spans="1:9" ht="48.75" customHeight="1">
      <c r="A93" s="63">
        <v>82</v>
      </c>
      <c r="B93" s="44" t="s">
        <v>69</v>
      </c>
      <c r="C93" s="43">
        <v>805</v>
      </c>
      <c r="D93" s="20" t="s">
        <v>74</v>
      </c>
      <c r="E93" s="21" t="str">
        <f>E92</f>
        <v>01200S3950</v>
      </c>
      <c r="F93" s="20" t="s">
        <v>70</v>
      </c>
      <c r="G93" s="18">
        <v>3221</v>
      </c>
      <c r="H93" s="18">
        <v>0</v>
      </c>
      <c r="I93" s="18">
        <v>0</v>
      </c>
    </row>
    <row r="94" spans="1:9" ht="26.25" customHeight="1">
      <c r="A94" s="63">
        <v>83</v>
      </c>
      <c r="B94" s="36" t="s">
        <v>2</v>
      </c>
      <c r="C94" s="35">
        <v>805</v>
      </c>
      <c r="D94" s="20" t="s">
        <v>9</v>
      </c>
      <c r="E94" s="21"/>
      <c r="F94" s="35"/>
      <c r="G94" s="18">
        <f aca="true" t="shared" si="13" ref="G94:I96">G95</f>
        <v>39727757.14</v>
      </c>
      <c r="H94" s="18">
        <f t="shared" si="13"/>
        <v>986621</v>
      </c>
      <c r="I94" s="18">
        <f t="shared" si="13"/>
        <v>677120</v>
      </c>
    </row>
    <row r="95" spans="1:11" ht="24.75" customHeight="1">
      <c r="A95" s="63">
        <v>84</v>
      </c>
      <c r="B95" s="36" t="s">
        <v>3</v>
      </c>
      <c r="C95" s="35">
        <v>805</v>
      </c>
      <c r="D95" s="20" t="s">
        <v>10</v>
      </c>
      <c r="E95" s="21"/>
      <c r="F95" s="35"/>
      <c r="G95" s="18">
        <f t="shared" si="13"/>
        <v>39727757.14</v>
      </c>
      <c r="H95" s="18">
        <f t="shared" si="13"/>
        <v>986621</v>
      </c>
      <c r="I95" s="18">
        <f t="shared" si="13"/>
        <v>677120</v>
      </c>
      <c r="K95" s="9"/>
    </row>
    <row r="96" spans="1:11" ht="55.5" customHeight="1">
      <c r="A96" s="63">
        <v>85</v>
      </c>
      <c r="B96" s="36" t="s">
        <v>132</v>
      </c>
      <c r="C96" s="35">
        <v>805</v>
      </c>
      <c r="D96" s="20" t="s">
        <v>10</v>
      </c>
      <c r="E96" s="21">
        <v>100000000</v>
      </c>
      <c r="F96" s="35"/>
      <c r="G96" s="18">
        <f t="shared" si="13"/>
        <v>39727757.14</v>
      </c>
      <c r="H96" s="18">
        <f t="shared" si="13"/>
        <v>986621</v>
      </c>
      <c r="I96" s="18">
        <f t="shared" si="13"/>
        <v>677120</v>
      </c>
      <c r="K96" s="10"/>
    </row>
    <row r="97" spans="1:11" ht="28.5" customHeight="1">
      <c r="A97" s="63">
        <v>86</v>
      </c>
      <c r="B97" s="36" t="s">
        <v>133</v>
      </c>
      <c r="C97" s="35">
        <v>805</v>
      </c>
      <c r="D97" s="20" t="s">
        <v>10</v>
      </c>
      <c r="E97" s="21">
        <v>110000000</v>
      </c>
      <c r="F97" s="35"/>
      <c r="G97" s="18">
        <f>G98+G101+G104+G107+G121+G110</f>
        <v>39727757.14</v>
      </c>
      <c r="H97" s="18">
        <f>H98+H101+H104+H121+H110</f>
        <v>986621</v>
      </c>
      <c r="I97" s="18">
        <f>I98+I102+I104</f>
        <v>677120</v>
      </c>
      <c r="K97" s="10"/>
    </row>
    <row r="98" spans="1:11" ht="93.75" customHeight="1">
      <c r="A98" s="63">
        <v>87</v>
      </c>
      <c r="B98" s="44" t="s">
        <v>131</v>
      </c>
      <c r="C98" s="43">
        <v>805</v>
      </c>
      <c r="D98" s="20" t="s">
        <v>10</v>
      </c>
      <c r="E98" s="21">
        <v>110081010</v>
      </c>
      <c r="F98" s="43"/>
      <c r="G98" s="18">
        <f>G99</f>
        <v>483640</v>
      </c>
      <c r="H98" s="18">
        <f>H99</f>
        <v>779500</v>
      </c>
      <c r="I98" s="18">
        <v>419552</v>
      </c>
      <c r="K98" s="10"/>
    </row>
    <row r="99" spans="1:11" ht="30.75" customHeight="1">
      <c r="A99" s="63">
        <v>88</v>
      </c>
      <c r="B99" s="44" t="s">
        <v>67</v>
      </c>
      <c r="C99" s="43">
        <v>805</v>
      </c>
      <c r="D99" s="20" t="s">
        <v>10</v>
      </c>
      <c r="E99" s="21">
        <v>110081010</v>
      </c>
      <c r="F99" s="43">
        <v>200</v>
      </c>
      <c r="G99" s="18">
        <f>G100</f>
        <v>483640</v>
      </c>
      <c r="H99" s="18">
        <f>H100</f>
        <v>779500</v>
      </c>
      <c r="I99" s="18">
        <f>I100</f>
        <v>944157</v>
      </c>
      <c r="K99" s="10"/>
    </row>
    <row r="100" spans="1:11" ht="46.5" customHeight="1">
      <c r="A100" s="63">
        <v>89</v>
      </c>
      <c r="B100" s="44" t="s">
        <v>69</v>
      </c>
      <c r="C100" s="43">
        <v>805</v>
      </c>
      <c r="D100" s="20" t="s">
        <v>10</v>
      </c>
      <c r="E100" s="21">
        <v>110081010</v>
      </c>
      <c r="F100" s="43">
        <v>240</v>
      </c>
      <c r="G100" s="18">
        <v>483640</v>
      </c>
      <c r="H100" s="18">
        <v>779500</v>
      </c>
      <c r="I100" s="18">
        <v>944157</v>
      </c>
      <c r="K100" s="10"/>
    </row>
    <row r="101" spans="1:11" ht="111.75" customHeight="1">
      <c r="A101" s="63">
        <v>90</v>
      </c>
      <c r="B101" s="44" t="s">
        <v>134</v>
      </c>
      <c r="C101" s="43">
        <v>805</v>
      </c>
      <c r="D101" s="20" t="s">
        <v>10</v>
      </c>
      <c r="E101" s="21">
        <v>110081040</v>
      </c>
      <c r="F101" s="43"/>
      <c r="G101" s="18">
        <f>G102</f>
        <v>96000</v>
      </c>
      <c r="H101" s="18">
        <v>100500</v>
      </c>
      <c r="I101" s="18">
        <v>104500</v>
      </c>
      <c r="K101" s="10"/>
    </row>
    <row r="102" spans="1:11" ht="37.5" customHeight="1">
      <c r="A102" s="63">
        <v>91</v>
      </c>
      <c r="B102" s="44" t="s">
        <v>67</v>
      </c>
      <c r="C102" s="43">
        <v>805</v>
      </c>
      <c r="D102" s="20" t="s">
        <v>10</v>
      </c>
      <c r="E102" s="21">
        <v>110081040</v>
      </c>
      <c r="F102" s="43">
        <v>200</v>
      </c>
      <c r="G102" s="18">
        <f>G103</f>
        <v>96000</v>
      </c>
      <c r="H102" s="18">
        <v>100500</v>
      </c>
      <c r="I102" s="18">
        <v>104500</v>
      </c>
      <c r="K102" s="10"/>
    </row>
    <row r="103" spans="1:11" ht="27.75" customHeight="1">
      <c r="A103" s="63">
        <v>92</v>
      </c>
      <c r="B103" s="44" t="s">
        <v>69</v>
      </c>
      <c r="C103" s="43">
        <v>805</v>
      </c>
      <c r="D103" s="20" t="s">
        <v>10</v>
      </c>
      <c r="E103" s="21">
        <v>110081040</v>
      </c>
      <c r="F103" s="43">
        <v>240</v>
      </c>
      <c r="G103" s="18">
        <v>96000</v>
      </c>
      <c r="H103" s="18">
        <v>100500</v>
      </c>
      <c r="I103" s="18">
        <v>104500</v>
      </c>
      <c r="K103" s="10"/>
    </row>
    <row r="104" spans="1:11" ht="130.5" customHeight="1">
      <c r="A104" s="63">
        <v>93</v>
      </c>
      <c r="B104" s="44" t="s">
        <v>135</v>
      </c>
      <c r="C104" s="43">
        <v>805</v>
      </c>
      <c r="D104" s="20" t="s">
        <v>10</v>
      </c>
      <c r="E104" s="21">
        <v>110081050</v>
      </c>
      <c r="F104" s="43"/>
      <c r="G104" s="18">
        <f aca="true" t="shared" si="14" ref="G104:I105">G105</f>
        <v>536727.14</v>
      </c>
      <c r="H104" s="18">
        <f t="shared" si="14"/>
        <v>106621</v>
      </c>
      <c r="I104" s="18">
        <f t="shared" si="14"/>
        <v>153068</v>
      </c>
      <c r="K104" s="10"/>
    </row>
    <row r="105" spans="1:11" ht="33.75" customHeight="1">
      <c r="A105" s="63">
        <v>94</v>
      </c>
      <c r="B105" s="44" t="s">
        <v>67</v>
      </c>
      <c r="C105" s="43">
        <v>805</v>
      </c>
      <c r="D105" s="20" t="s">
        <v>10</v>
      </c>
      <c r="E105" s="21">
        <v>110081050</v>
      </c>
      <c r="F105" s="43">
        <v>200</v>
      </c>
      <c r="G105" s="18">
        <f t="shared" si="14"/>
        <v>536727.14</v>
      </c>
      <c r="H105" s="18">
        <f t="shared" si="14"/>
        <v>106621</v>
      </c>
      <c r="I105" s="18">
        <f t="shared" si="14"/>
        <v>153068</v>
      </c>
      <c r="K105" s="10"/>
    </row>
    <row r="106" spans="1:11" ht="27.75" customHeight="1">
      <c r="A106" s="63">
        <v>95</v>
      </c>
      <c r="B106" s="44" t="s">
        <v>69</v>
      </c>
      <c r="C106" s="43">
        <v>805</v>
      </c>
      <c r="D106" s="20" t="s">
        <v>10</v>
      </c>
      <c r="E106" s="21">
        <v>110081050</v>
      </c>
      <c r="F106" s="43">
        <v>240</v>
      </c>
      <c r="G106" s="18">
        <v>536727.14</v>
      </c>
      <c r="H106" s="18">
        <v>106621</v>
      </c>
      <c r="I106" s="18">
        <v>153068</v>
      </c>
      <c r="K106" s="10"/>
    </row>
    <row r="107" spans="1:9" ht="275.25" customHeight="1">
      <c r="A107" s="63">
        <v>96</v>
      </c>
      <c r="B107" s="33" t="s">
        <v>349</v>
      </c>
      <c r="C107" s="43">
        <v>805</v>
      </c>
      <c r="D107" s="20" t="s">
        <v>10</v>
      </c>
      <c r="E107" s="21" t="s">
        <v>332</v>
      </c>
      <c r="F107" s="43"/>
      <c r="G107" s="18">
        <v>2100000</v>
      </c>
      <c r="H107" s="18">
        <f aca="true" t="shared" si="15" ref="G107:I108">H108</f>
        <v>0</v>
      </c>
      <c r="I107" s="18">
        <f t="shared" si="15"/>
        <v>0</v>
      </c>
    </row>
    <row r="108" spans="1:9" ht="33" customHeight="1" hidden="1">
      <c r="A108" s="63"/>
      <c r="B108" s="44" t="s">
        <v>67</v>
      </c>
      <c r="C108" s="43">
        <v>805</v>
      </c>
      <c r="D108" s="20" t="s">
        <v>10</v>
      </c>
      <c r="E108" s="21" t="s">
        <v>332</v>
      </c>
      <c r="F108" s="43">
        <v>200</v>
      </c>
      <c r="G108" s="18">
        <f t="shared" si="15"/>
        <v>400000</v>
      </c>
      <c r="H108" s="18">
        <f t="shared" si="15"/>
        <v>0</v>
      </c>
      <c r="I108" s="18">
        <f t="shared" si="15"/>
        <v>0</v>
      </c>
    </row>
    <row r="109" spans="1:9" ht="76.5" customHeight="1" hidden="1">
      <c r="A109" s="63"/>
      <c r="B109" s="44" t="s">
        <v>69</v>
      </c>
      <c r="C109" s="43">
        <v>805</v>
      </c>
      <c r="D109" s="20" t="s">
        <v>10</v>
      </c>
      <c r="E109" s="21" t="s">
        <v>332</v>
      </c>
      <c r="F109" s="43">
        <v>240</v>
      </c>
      <c r="G109" s="18">
        <v>400000</v>
      </c>
      <c r="H109" s="18">
        <v>0</v>
      </c>
      <c r="I109" s="18">
        <v>0</v>
      </c>
    </row>
    <row r="110" spans="1:9" ht="39.75" customHeight="1" hidden="1">
      <c r="A110" s="63"/>
      <c r="B110" s="33" t="s">
        <v>295</v>
      </c>
      <c r="C110" s="43">
        <v>805</v>
      </c>
      <c r="D110" s="20" t="s">
        <v>10</v>
      </c>
      <c r="E110" s="21" t="s">
        <v>324</v>
      </c>
      <c r="F110" s="43"/>
      <c r="G110" s="18">
        <v>36126000</v>
      </c>
      <c r="H110" s="18">
        <f>H111</f>
        <v>0</v>
      </c>
      <c r="I110" s="18">
        <f>I111</f>
        <v>0</v>
      </c>
    </row>
    <row r="111" spans="1:9" ht="21" customHeight="1" hidden="1">
      <c r="A111" s="63"/>
      <c r="B111" s="44" t="s">
        <v>67</v>
      </c>
      <c r="C111" s="43">
        <v>805</v>
      </c>
      <c r="D111" s="20" t="s">
        <v>10</v>
      </c>
      <c r="E111" s="21" t="s">
        <v>324</v>
      </c>
      <c r="F111" s="20" t="s">
        <v>68</v>
      </c>
      <c r="G111" s="18">
        <v>36126000</v>
      </c>
      <c r="H111" s="18">
        <v>0</v>
      </c>
      <c r="I111" s="18">
        <v>0</v>
      </c>
    </row>
    <row r="112" spans="1:9" ht="14.25" customHeight="1">
      <c r="A112" s="69">
        <v>97</v>
      </c>
      <c r="B112" s="70" t="s">
        <v>67</v>
      </c>
      <c r="C112" s="69">
        <v>805</v>
      </c>
      <c r="D112" s="20" t="s">
        <v>10</v>
      </c>
      <c r="E112" s="21" t="s">
        <v>332</v>
      </c>
      <c r="F112" s="69">
        <v>200</v>
      </c>
      <c r="G112" s="18">
        <v>2100000</v>
      </c>
      <c r="H112" s="18">
        <v>0</v>
      </c>
      <c r="I112" s="18">
        <v>0</v>
      </c>
    </row>
    <row r="113" spans="1:9" ht="54" customHeight="1">
      <c r="A113" s="69">
        <v>98</v>
      </c>
      <c r="B113" s="70" t="s">
        <v>69</v>
      </c>
      <c r="C113" s="69">
        <v>805</v>
      </c>
      <c r="D113" s="20" t="s">
        <v>10</v>
      </c>
      <c r="E113" s="21" t="s">
        <v>332</v>
      </c>
      <c r="F113" s="69">
        <v>240</v>
      </c>
      <c r="G113" s="18">
        <v>2100000</v>
      </c>
      <c r="H113" s="18">
        <v>0</v>
      </c>
      <c r="I113" s="18">
        <v>0</v>
      </c>
    </row>
    <row r="114" spans="1:9" ht="27.75" customHeight="1">
      <c r="A114" s="69">
        <v>99</v>
      </c>
      <c r="B114" s="70" t="s">
        <v>67</v>
      </c>
      <c r="C114" s="69">
        <v>805</v>
      </c>
      <c r="D114" s="20" t="s">
        <v>10</v>
      </c>
      <c r="E114" s="21">
        <v>110081050</v>
      </c>
      <c r="F114" s="69">
        <v>200</v>
      </c>
      <c r="G114" s="18">
        <f>G115</f>
        <v>536727.14</v>
      </c>
      <c r="H114" s="18">
        <f>H115</f>
        <v>106621</v>
      </c>
      <c r="I114" s="18">
        <f>I115</f>
        <v>153068</v>
      </c>
    </row>
    <row r="115" spans="1:9" ht="26.25" customHeight="1">
      <c r="A115" s="69">
        <v>100</v>
      </c>
      <c r="B115" s="70" t="s">
        <v>69</v>
      </c>
      <c r="C115" s="69">
        <v>805</v>
      </c>
      <c r="D115" s="20" t="s">
        <v>10</v>
      </c>
      <c r="E115" s="21">
        <v>110081050</v>
      </c>
      <c r="F115" s="69">
        <v>240</v>
      </c>
      <c r="G115" s="18">
        <v>536727.14</v>
      </c>
      <c r="H115" s="18">
        <v>106621</v>
      </c>
      <c r="I115" s="18">
        <v>153068</v>
      </c>
    </row>
    <row r="116" spans="1:9" ht="243.75" customHeight="1">
      <c r="A116" s="63">
        <v>101</v>
      </c>
      <c r="B116" s="33" t="s">
        <v>295</v>
      </c>
      <c r="C116" s="43">
        <v>805</v>
      </c>
      <c r="D116" s="20" t="s">
        <v>10</v>
      </c>
      <c r="E116" s="21" t="s">
        <v>324</v>
      </c>
      <c r="F116" s="43"/>
      <c r="G116" s="18">
        <v>36126000</v>
      </c>
      <c r="H116" s="18">
        <f>H117</f>
        <v>0</v>
      </c>
      <c r="I116" s="18">
        <f>I117</f>
        <v>0</v>
      </c>
    </row>
    <row r="117" spans="1:9" ht="75.75" customHeight="1">
      <c r="A117" s="63">
        <v>102</v>
      </c>
      <c r="B117" s="44" t="s">
        <v>67</v>
      </c>
      <c r="C117" s="43">
        <v>805</v>
      </c>
      <c r="D117" s="20" t="s">
        <v>10</v>
      </c>
      <c r="E117" s="21" t="s">
        <v>324</v>
      </c>
      <c r="F117" s="20" t="s">
        <v>68</v>
      </c>
      <c r="G117" s="18">
        <v>36126000</v>
      </c>
      <c r="H117" s="18">
        <v>0</v>
      </c>
      <c r="I117" s="18">
        <v>0</v>
      </c>
    </row>
    <row r="118" spans="1:9" ht="246.75" customHeight="1">
      <c r="A118" s="63">
        <v>103</v>
      </c>
      <c r="B118" s="33" t="s">
        <v>295</v>
      </c>
      <c r="C118" s="43">
        <v>805</v>
      </c>
      <c r="D118" s="20" t="s">
        <v>10</v>
      </c>
      <c r="E118" s="21" t="s">
        <v>324</v>
      </c>
      <c r="F118" s="43"/>
      <c r="G118" s="18">
        <v>36126000</v>
      </c>
      <c r="H118" s="18">
        <f>H119</f>
        <v>0</v>
      </c>
      <c r="I118" s="18">
        <f>I119</f>
        <v>0</v>
      </c>
    </row>
    <row r="119" spans="1:9" ht="110.25" customHeight="1">
      <c r="A119" s="63">
        <v>104</v>
      </c>
      <c r="B119" s="44" t="s">
        <v>67</v>
      </c>
      <c r="C119" s="43">
        <v>805</v>
      </c>
      <c r="D119" s="20" t="s">
        <v>10</v>
      </c>
      <c r="E119" s="21" t="s">
        <v>324</v>
      </c>
      <c r="F119" s="20" t="s">
        <v>68</v>
      </c>
      <c r="G119" s="18">
        <v>36126000</v>
      </c>
      <c r="H119" s="18">
        <v>0</v>
      </c>
      <c r="I119" s="18">
        <v>0</v>
      </c>
    </row>
    <row r="120" spans="1:9" ht="71.25" customHeight="1">
      <c r="A120" s="63">
        <v>105</v>
      </c>
      <c r="B120" s="44" t="s">
        <v>69</v>
      </c>
      <c r="C120" s="43">
        <v>805</v>
      </c>
      <c r="D120" s="20" t="s">
        <v>10</v>
      </c>
      <c r="E120" s="21" t="s">
        <v>324</v>
      </c>
      <c r="F120" s="20" t="s">
        <v>70</v>
      </c>
      <c r="G120" s="18">
        <v>36126000</v>
      </c>
      <c r="H120" s="18">
        <v>0</v>
      </c>
      <c r="I120" s="18">
        <v>0</v>
      </c>
    </row>
    <row r="121" spans="1:9" ht="26.25" customHeight="1">
      <c r="A121" s="63">
        <v>106</v>
      </c>
      <c r="B121" s="33" t="s">
        <v>295</v>
      </c>
      <c r="C121" s="43">
        <v>805</v>
      </c>
      <c r="D121" s="20" t="s">
        <v>10</v>
      </c>
      <c r="E121" s="21" t="s">
        <v>324</v>
      </c>
      <c r="F121" s="43"/>
      <c r="G121" s="18">
        <f>G122</f>
        <v>385390</v>
      </c>
      <c r="H121" s="18">
        <f>H122</f>
        <v>0</v>
      </c>
      <c r="I121" s="18">
        <f>I122</f>
        <v>0</v>
      </c>
    </row>
    <row r="122" spans="1:9" ht="14.25" customHeight="1">
      <c r="A122" s="63">
        <v>107</v>
      </c>
      <c r="B122" s="44" t="s">
        <v>67</v>
      </c>
      <c r="C122" s="43">
        <v>805</v>
      </c>
      <c r="D122" s="20" t="s">
        <v>10</v>
      </c>
      <c r="E122" s="21" t="s">
        <v>324</v>
      </c>
      <c r="F122" s="20" t="s">
        <v>68</v>
      </c>
      <c r="G122" s="18">
        <v>385390</v>
      </c>
      <c r="H122" s="18">
        <v>0</v>
      </c>
      <c r="I122" s="18">
        <v>0</v>
      </c>
    </row>
    <row r="123" spans="1:9" ht="12.75" customHeight="1">
      <c r="A123" s="63">
        <v>108</v>
      </c>
      <c r="B123" s="44" t="s">
        <v>69</v>
      </c>
      <c r="C123" s="43">
        <v>805</v>
      </c>
      <c r="D123" s="20" t="s">
        <v>10</v>
      </c>
      <c r="E123" s="21" t="s">
        <v>324</v>
      </c>
      <c r="F123" s="20" t="s">
        <v>70</v>
      </c>
      <c r="G123" s="18">
        <v>385390</v>
      </c>
      <c r="H123" s="18">
        <v>0</v>
      </c>
      <c r="I123" s="18">
        <v>0</v>
      </c>
    </row>
    <row r="124" spans="1:9" ht="64.5" customHeight="1">
      <c r="A124" s="63">
        <v>109</v>
      </c>
      <c r="B124" s="47" t="s">
        <v>23</v>
      </c>
      <c r="C124" s="46">
        <v>805</v>
      </c>
      <c r="D124" s="20" t="s">
        <v>11</v>
      </c>
      <c r="E124" s="21"/>
      <c r="F124" s="20"/>
      <c r="G124" s="18">
        <f aca="true" t="shared" si="16" ref="G124:I126">G125</f>
        <v>2246600</v>
      </c>
      <c r="H124" s="18">
        <f t="shared" si="16"/>
        <v>2246600</v>
      </c>
      <c r="I124" s="18">
        <f t="shared" si="16"/>
        <v>2246600</v>
      </c>
    </row>
    <row r="125" spans="1:9" ht="36.75" customHeight="1">
      <c r="A125" s="63">
        <v>110</v>
      </c>
      <c r="B125" s="47" t="s">
        <v>4</v>
      </c>
      <c r="C125" s="46">
        <v>805</v>
      </c>
      <c r="D125" s="20" t="s">
        <v>12</v>
      </c>
      <c r="E125" s="21"/>
      <c r="F125" s="20"/>
      <c r="G125" s="18">
        <f t="shared" si="16"/>
        <v>2246600</v>
      </c>
      <c r="H125" s="18">
        <f t="shared" si="16"/>
        <v>2246600</v>
      </c>
      <c r="I125" s="18">
        <f t="shared" si="16"/>
        <v>2246600</v>
      </c>
    </row>
    <row r="126" spans="1:9" ht="132" customHeight="1">
      <c r="A126" s="63">
        <v>111</v>
      </c>
      <c r="B126" s="44" t="s">
        <v>132</v>
      </c>
      <c r="C126" s="43">
        <v>805</v>
      </c>
      <c r="D126" s="20" t="s">
        <v>12</v>
      </c>
      <c r="E126" s="21">
        <v>140000000</v>
      </c>
      <c r="F126" s="20"/>
      <c r="G126" s="18">
        <f t="shared" si="16"/>
        <v>2246600</v>
      </c>
      <c r="H126" s="18">
        <f t="shared" si="16"/>
        <v>2246600</v>
      </c>
      <c r="I126" s="18">
        <f t="shared" si="16"/>
        <v>2246600</v>
      </c>
    </row>
    <row r="127" spans="1:9" ht="43.5" customHeight="1">
      <c r="A127" s="63">
        <v>112</v>
      </c>
      <c r="B127" s="44" t="s">
        <v>141</v>
      </c>
      <c r="C127" s="43">
        <v>805</v>
      </c>
      <c r="D127" s="20" t="s">
        <v>12</v>
      </c>
      <c r="E127" s="21">
        <v>140000000</v>
      </c>
      <c r="F127" s="20"/>
      <c r="G127" s="18">
        <f aca="true" t="shared" si="17" ref="G127:I129">G128</f>
        <v>2246600</v>
      </c>
      <c r="H127" s="18">
        <f t="shared" si="17"/>
        <v>2246600</v>
      </c>
      <c r="I127" s="18">
        <f t="shared" si="17"/>
        <v>2246600</v>
      </c>
    </row>
    <row r="128" spans="1:9" ht="61.5" customHeight="1">
      <c r="A128" s="63">
        <v>113</v>
      </c>
      <c r="B128" s="44" t="s">
        <v>255</v>
      </c>
      <c r="C128" s="43">
        <v>805</v>
      </c>
      <c r="D128" s="20" t="s">
        <v>12</v>
      </c>
      <c r="E128" s="21">
        <v>140082060</v>
      </c>
      <c r="F128" s="20"/>
      <c r="G128" s="18">
        <f>G129</f>
        <v>2246600</v>
      </c>
      <c r="H128" s="18">
        <f t="shared" si="17"/>
        <v>2246600</v>
      </c>
      <c r="I128" s="18">
        <f t="shared" si="17"/>
        <v>2246600</v>
      </c>
    </row>
    <row r="129" spans="1:9" ht="135.75" customHeight="1">
      <c r="A129" s="63">
        <v>114</v>
      </c>
      <c r="B129" s="44" t="s">
        <v>79</v>
      </c>
      <c r="C129" s="43">
        <v>805</v>
      </c>
      <c r="D129" s="20" t="s">
        <v>12</v>
      </c>
      <c r="E129" s="21">
        <f>E128</f>
        <v>140082060</v>
      </c>
      <c r="F129" s="20" t="s">
        <v>78</v>
      </c>
      <c r="G129" s="18">
        <f t="shared" si="17"/>
        <v>2246600</v>
      </c>
      <c r="H129" s="18">
        <f>H130</f>
        <v>2246600</v>
      </c>
      <c r="I129" s="18">
        <f>I130</f>
        <v>2246600</v>
      </c>
    </row>
    <row r="130" spans="1:9" ht="48" customHeight="1">
      <c r="A130" s="63">
        <v>115</v>
      </c>
      <c r="B130" s="44" t="s">
        <v>80</v>
      </c>
      <c r="C130" s="43">
        <v>805</v>
      </c>
      <c r="D130" s="20" t="s">
        <v>12</v>
      </c>
      <c r="E130" s="21">
        <f>E129</f>
        <v>140082060</v>
      </c>
      <c r="F130" s="20" t="s">
        <v>77</v>
      </c>
      <c r="G130" s="18">
        <v>2246600</v>
      </c>
      <c r="H130" s="18">
        <v>2246600</v>
      </c>
      <c r="I130" s="18">
        <v>2246600</v>
      </c>
    </row>
    <row r="131" spans="1:9" ht="15" customHeight="1">
      <c r="A131" s="63">
        <v>116</v>
      </c>
      <c r="B131" s="44" t="s">
        <v>136</v>
      </c>
      <c r="C131" s="43">
        <v>805</v>
      </c>
      <c r="D131" s="20" t="s">
        <v>137</v>
      </c>
      <c r="E131" s="21"/>
      <c r="F131" s="20"/>
      <c r="G131" s="18">
        <f>G132</f>
        <v>44897.99</v>
      </c>
      <c r="H131" s="18">
        <f>H132</f>
        <v>0</v>
      </c>
      <c r="I131" s="18">
        <f aca="true" t="shared" si="18" ref="H131:I133">I132</f>
        <v>0</v>
      </c>
    </row>
    <row r="132" spans="1:9" ht="216" customHeight="1">
      <c r="A132" s="63">
        <v>117</v>
      </c>
      <c r="B132" s="44" t="s">
        <v>138</v>
      </c>
      <c r="C132" s="43">
        <v>805</v>
      </c>
      <c r="D132" s="20" t="s">
        <v>139</v>
      </c>
      <c r="E132" s="21"/>
      <c r="F132" s="20"/>
      <c r="G132" s="18">
        <f>G133</f>
        <v>44897.99</v>
      </c>
      <c r="H132" s="18">
        <f t="shared" si="18"/>
        <v>0</v>
      </c>
      <c r="I132" s="18">
        <f t="shared" si="18"/>
        <v>0</v>
      </c>
    </row>
    <row r="133" spans="1:9" ht="15" customHeight="1">
      <c r="A133" s="63">
        <v>118</v>
      </c>
      <c r="B133" s="44" t="s">
        <v>140</v>
      </c>
      <c r="C133" s="43">
        <v>805</v>
      </c>
      <c r="D133" s="20" t="s">
        <v>139</v>
      </c>
      <c r="E133" s="21">
        <v>100000000</v>
      </c>
      <c r="F133" s="20"/>
      <c r="G133" s="18">
        <f>G134</f>
        <v>44897.99</v>
      </c>
      <c r="H133" s="18">
        <f t="shared" si="18"/>
        <v>0</v>
      </c>
      <c r="I133" s="18">
        <f t="shared" si="18"/>
        <v>0</v>
      </c>
    </row>
    <row r="134" spans="1:9" ht="25.5">
      <c r="A134" s="63">
        <v>119</v>
      </c>
      <c r="B134" s="44" t="s">
        <v>141</v>
      </c>
      <c r="C134" s="43">
        <v>805</v>
      </c>
      <c r="D134" s="20" t="s">
        <v>139</v>
      </c>
      <c r="E134" s="21">
        <v>1400000000</v>
      </c>
      <c r="F134" s="20"/>
      <c r="G134" s="18">
        <f>G135+G139</f>
        <v>44897.99</v>
      </c>
      <c r="H134" s="18">
        <f>H135+H139</f>
        <v>0</v>
      </c>
      <c r="I134" s="18">
        <f>I135+I139</f>
        <v>0</v>
      </c>
    </row>
    <row r="135" spans="1:9" ht="114.75">
      <c r="A135" s="63">
        <v>120</v>
      </c>
      <c r="B135" s="44" t="s">
        <v>267</v>
      </c>
      <c r="C135" s="43">
        <v>805</v>
      </c>
      <c r="D135" s="20" t="s">
        <v>139</v>
      </c>
      <c r="E135" s="21" t="str">
        <f>E136</f>
        <v>01400S5550</v>
      </c>
      <c r="F135" s="20"/>
      <c r="G135" s="18">
        <f aca="true" t="shared" si="19" ref="G135:I136">G136</f>
        <v>40086.99</v>
      </c>
      <c r="H135" s="18">
        <f t="shared" si="19"/>
        <v>0</v>
      </c>
      <c r="I135" s="18">
        <f t="shared" si="19"/>
        <v>0</v>
      </c>
    </row>
    <row r="136" spans="1:9" ht="25.5">
      <c r="A136" s="63">
        <v>121</v>
      </c>
      <c r="B136" s="44" t="s">
        <v>67</v>
      </c>
      <c r="C136" s="43">
        <v>805</v>
      </c>
      <c r="D136" s="20" t="s">
        <v>139</v>
      </c>
      <c r="E136" s="21" t="str">
        <f>E137</f>
        <v>01400S5550</v>
      </c>
      <c r="F136" s="20" t="s">
        <v>68</v>
      </c>
      <c r="G136" s="18">
        <f t="shared" si="19"/>
        <v>40086.99</v>
      </c>
      <c r="H136" s="18">
        <f t="shared" si="19"/>
        <v>0</v>
      </c>
      <c r="I136" s="18">
        <f t="shared" si="19"/>
        <v>0</v>
      </c>
    </row>
    <row r="137" spans="1:9" ht="38.25">
      <c r="A137" s="63">
        <v>122</v>
      </c>
      <c r="B137" s="44" t="s">
        <v>69</v>
      </c>
      <c r="C137" s="43">
        <v>805</v>
      </c>
      <c r="D137" s="20" t="s">
        <v>139</v>
      </c>
      <c r="E137" s="21" t="str">
        <f>E138</f>
        <v>01400S5550</v>
      </c>
      <c r="F137" s="20" t="s">
        <v>70</v>
      </c>
      <c r="G137" s="18">
        <v>40086.99</v>
      </c>
      <c r="H137" s="18">
        <v>0</v>
      </c>
      <c r="I137" s="18">
        <v>0</v>
      </c>
    </row>
    <row r="138" spans="1:9" ht="114.75">
      <c r="A138" s="63">
        <v>123</v>
      </c>
      <c r="B138" s="44" t="s">
        <v>149</v>
      </c>
      <c r="C138" s="43">
        <v>805</v>
      </c>
      <c r="D138" s="20" t="s">
        <v>139</v>
      </c>
      <c r="E138" s="21" t="str">
        <f>E139</f>
        <v>01400S5550</v>
      </c>
      <c r="F138" s="20"/>
      <c r="G138" s="18">
        <f aca="true" t="shared" si="20" ref="G138:I139">G139</f>
        <v>4811</v>
      </c>
      <c r="H138" s="18">
        <f t="shared" si="20"/>
        <v>0</v>
      </c>
      <c r="I138" s="18">
        <f t="shared" si="20"/>
        <v>0</v>
      </c>
    </row>
    <row r="139" spans="1:9" ht="25.5">
      <c r="A139" s="63">
        <v>124</v>
      </c>
      <c r="B139" s="44" t="s">
        <v>67</v>
      </c>
      <c r="C139" s="43">
        <v>805</v>
      </c>
      <c r="D139" s="20" t="s">
        <v>139</v>
      </c>
      <c r="E139" s="21" t="str">
        <f>E140</f>
        <v>01400S5550</v>
      </c>
      <c r="F139" s="20" t="s">
        <v>68</v>
      </c>
      <c r="G139" s="18">
        <f t="shared" si="20"/>
        <v>4811</v>
      </c>
      <c r="H139" s="18">
        <f t="shared" si="20"/>
        <v>0</v>
      </c>
      <c r="I139" s="18">
        <f t="shared" si="20"/>
        <v>0</v>
      </c>
    </row>
    <row r="140" spans="1:9" ht="38.25">
      <c r="A140" s="63">
        <v>125</v>
      </c>
      <c r="B140" s="44" t="s">
        <v>69</v>
      </c>
      <c r="C140" s="43">
        <v>805</v>
      </c>
      <c r="D140" s="20" t="s">
        <v>139</v>
      </c>
      <c r="E140" s="21" t="s">
        <v>221</v>
      </c>
      <c r="F140" s="20" t="s">
        <v>70</v>
      </c>
      <c r="G140" s="18">
        <v>4811</v>
      </c>
      <c r="H140" s="18">
        <v>0</v>
      </c>
      <c r="I140" s="18">
        <v>0</v>
      </c>
    </row>
    <row r="141" spans="1:9" ht="216.75">
      <c r="A141" s="63">
        <v>126</v>
      </c>
      <c r="B141" s="55" t="s">
        <v>264</v>
      </c>
      <c r="C141" s="43">
        <v>805</v>
      </c>
      <c r="D141" s="20" t="s">
        <v>193</v>
      </c>
      <c r="E141" s="21">
        <v>140082110</v>
      </c>
      <c r="F141" s="20" t="s">
        <v>196</v>
      </c>
      <c r="G141" s="18">
        <f aca="true" t="shared" si="21" ref="G141:I142">G142</f>
        <v>72000</v>
      </c>
      <c r="H141" s="18">
        <f t="shared" si="21"/>
        <v>72000</v>
      </c>
      <c r="I141" s="18">
        <f t="shared" si="21"/>
        <v>72000</v>
      </c>
    </row>
    <row r="142" spans="1:9" ht="12.75">
      <c r="A142" s="63">
        <v>127</v>
      </c>
      <c r="B142" s="56" t="s">
        <v>197</v>
      </c>
      <c r="C142" s="43">
        <v>805</v>
      </c>
      <c r="D142" s="20" t="s">
        <v>193</v>
      </c>
      <c r="E142" s="21">
        <v>140082110</v>
      </c>
      <c r="F142" s="20" t="s">
        <v>78</v>
      </c>
      <c r="G142" s="18">
        <f t="shared" si="21"/>
        <v>72000</v>
      </c>
      <c r="H142" s="18">
        <f t="shared" si="21"/>
        <v>72000</v>
      </c>
      <c r="I142" s="18">
        <f t="shared" si="21"/>
        <v>72000</v>
      </c>
    </row>
    <row r="143" spans="1:9" ht="12.75">
      <c r="A143" s="63">
        <v>128</v>
      </c>
      <c r="B143" s="56" t="s">
        <v>167</v>
      </c>
      <c r="C143" s="43">
        <v>805</v>
      </c>
      <c r="D143" s="20" t="s">
        <v>193</v>
      </c>
      <c r="E143" s="21">
        <v>140082110</v>
      </c>
      <c r="F143" s="20" t="s">
        <v>77</v>
      </c>
      <c r="G143" s="18">
        <v>72000</v>
      </c>
      <c r="H143" s="18">
        <v>72000</v>
      </c>
      <c r="I143" s="18">
        <v>72000</v>
      </c>
    </row>
    <row r="144" spans="1:9" ht="12.75">
      <c r="A144" s="63">
        <v>129</v>
      </c>
      <c r="B144" s="44" t="s">
        <v>75</v>
      </c>
      <c r="C144" s="43">
        <v>805</v>
      </c>
      <c r="D144" s="20" t="s">
        <v>187</v>
      </c>
      <c r="E144" s="21"/>
      <c r="F144" s="20"/>
      <c r="G144" s="18">
        <f aca="true" t="shared" si="22" ref="G144:I148">G145</f>
        <v>190980</v>
      </c>
      <c r="H144" s="18">
        <f t="shared" si="22"/>
        <v>190980</v>
      </c>
      <c r="I144" s="18">
        <f t="shared" si="22"/>
        <v>190980</v>
      </c>
    </row>
    <row r="145" spans="1:9" ht="12.75">
      <c r="A145" s="63">
        <v>130</v>
      </c>
      <c r="B145" s="44" t="s">
        <v>76</v>
      </c>
      <c r="C145" s="43">
        <v>805</v>
      </c>
      <c r="D145" s="20" t="s">
        <v>249</v>
      </c>
      <c r="E145" s="21"/>
      <c r="F145" s="20"/>
      <c r="G145" s="18">
        <f t="shared" si="22"/>
        <v>190980</v>
      </c>
      <c r="H145" s="18">
        <f t="shared" si="22"/>
        <v>190980</v>
      </c>
      <c r="I145" s="18">
        <f t="shared" si="22"/>
        <v>190980</v>
      </c>
    </row>
    <row r="146" spans="1:9" ht="25.5">
      <c r="A146" s="63">
        <v>131</v>
      </c>
      <c r="B146" s="44" t="s">
        <v>254</v>
      </c>
      <c r="C146" s="43">
        <v>805</v>
      </c>
      <c r="D146" s="20" t="s">
        <v>249</v>
      </c>
      <c r="E146" s="21">
        <v>140000000</v>
      </c>
      <c r="F146" s="20"/>
      <c r="G146" s="18">
        <f t="shared" si="22"/>
        <v>190980</v>
      </c>
      <c r="H146" s="18">
        <f t="shared" si="22"/>
        <v>190980</v>
      </c>
      <c r="I146" s="18">
        <f t="shared" si="22"/>
        <v>190980</v>
      </c>
    </row>
    <row r="147" spans="1:9" ht="114.75">
      <c r="A147" s="63">
        <v>132</v>
      </c>
      <c r="B147" s="33" t="s">
        <v>250</v>
      </c>
      <c r="C147" s="43">
        <v>805</v>
      </c>
      <c r="D147" s="20" t="s">
        <v>249</v>
      </c>
      <c r="E147" s="21">
        <f>E148</f>
        <v>140080790</v>
      </c>
      <c r="F147" s="20"/>
      <c r="G147" s="18">
        <f t="shared" si="22"/>
        <v>190980</v>
      </c>
      <c r="H147" s="18">
        <f t="shared" si="22"/>
        <v>190980</v>
      </c>
      <c r="I147" s="18">
        <f t="shared" si="22"/>
        <v>190980</v>
      </c>
    </row>
    <row r="148" spans="1:9" ht="25.5">
      <c r="A148" s="63">
        <v>133</v>
      </c>
      <c r="B148" s="44" t="s">
        <v>67</v>
      </c>
      <c r="C148" s="43">
        <v>805</v>
      </c>
      <c r="D148" s="20" t="s">
        <v>249</v>
      </c>
      <c r="E148" s="21">
        <f>E149</f>
        <v>140080790</v>
      </c>
      <c r="F148" s="20" t="s">
        <v>68</v>
      </c>
      <c r="G148" s="18">
        <f t="shared" si="22"/>
        <v>190980</v>
      </c>
      <c r="H148" s="18">
        <f t="shared" si="22"/>
        <v>190980</v>
      </c>
      <c r="I148" s="18">
        <f t="shared" si="22"/>
        <v>190980</v>
      </c>
    </row>
    <row r="149" spans="1:9" ht="38.25">
      <c r="A149" s="63">
        <v>134</v>
      </c>
      <c r="B149" s="44" t="s">
        <v>69</v>
      </c>
      <c r="C149" s="43">
        <v>805</v>
      </c>
      <c r="D149" s="20" t="s">
        <v>249</v>
      </c>
      <c r="E149" s="21">
        <v>140080790</v>
      </c>
      <c r="F149" s="20" t="s">
        <v>70</v>
      </c>
      <c r="G149" s="18">
        <v>190980</v>
      </c>
      <c r="H149" s="18">
        <v>190980</v>
      </c>
      <c r="I149" s="18">
        <v>190980</v>
      </c>
    </row>
    <row r="150" spans="1:9" ht="127.5">
      <c r="A150" s="63">
        <v>135</v>
      </c>
      <c r="B150" s="55" t="s">
        <v>265</v>
      </c>
      <c r="C150" s="43">
        <v>805</v>
      </c>
      <c r="D150" s="20" t="s">
        <v>184</v>
      </c>
      <c r="E150" s="21">
        <v>8110082090</v>
      </c>
      <c r="F150" s="20" t="s">
        <v>196</v>
      </c>
      <c r="G150" s="18">
        <f aca="true" t="shared" si="23" ref="G150:I151">G151</f>
        <v>26404</v>
      </c>
      <c r="H150" s="18">
        <f t="shared" si="23"/>
        <v>26404</v>
      </c>
      <c r="I150" s="18">
        <f t="shared" si="23"/>
        <v>26404</v>
      </c>
    </row>
    <row r="151" spans="1:9" ht="12.75">
      <c r="A151" s="63">
        <v>136</v>
      </c>
      <c r="B151" s="56" t="s">
        <v>197</v>
      </c>
      <c r="C151" s="43">
        <v>805</v>
      </c>
      <c r="D151" s="20" t="s">
        <v>184</v>
      </c>
      <c r="E151" s="21">
        <v>8110082090</v>
      </c>
      <c r="F151" s="20" t="s">
        <v>78</v>
      </c>
      <c r="G151" s="18">
        <f t="shared" si="23"/>
        <v>26404</v>
      </c>
      <c r="H151" s="18">
        <f t="shared" si="23"/>
        <v>26404</v>
      </c>
      <c r="I151" s="18">
        <f t="shared" si="23"/>
        <v>26404</v>
      </c>
    </row>
    <row r="152" spans="1:9" ht="12.75">
      <c r="A152" s="63">
        <v>137</v>
      </c>
      <c r="B152" s="56" t="s">
        <v>167</v>
      </c>
      <c r="C152" s="43">
        <v>805</v>
      </c>
      <c r="D152" s="20" t="s">
        <v>184</v>
      </c>
      <c r="E152" s="21">
        <v>8110082090</v>
      </c>
      <c r="F152" s="20" t="s">
        <v>77</v>
      </c>
      <c r="G152" s="18">
        <v>26404</v>
      </c>
      <c r="H152" s="18">
        <v>26404</v>
      </c>
      <c r="I152" s="18">
        <v>26404</v>
      </c>
    </row>
    <row r="153" spans="1:9" ht="12.75">
      <c r="A153" s="63">
        <v>138</v>
      </c>
      <c r="B153" s="70" t="s">
        <v>24</v>
      </c>
      <c r="C153" s="69"/>
      <c r="D153" s="20"/>
      <c r="E153" s="69"/>
      <c r="F153" s="20"/>
      <c r="G153" s="108">
        <v>0</v>
      </c>
      <c r="H153" s="108">
        <v>268164</v>
      </c>
      <c r="I153" s="108">
        <v>524605</v>
      </c>
    </row>
    <row r="154" spans="1:9" ht="12.75">
      <c r="A154" s="115"/>
      <c r="B154" s="115"/>
      <c r="C154" s="35"/>
      <c r="D154" s="27"/>
      <c r="E154" s="35"/>
      <c r="F154" s="35"/>
      <c r="G154" s="18">
        <f>G13+G53+G62+G78+G94+G131+G141+G144+G150+G127+G153</f>
        <v>49288681.13</v>
      </c>
      <c r="H154" s="18">
        <f>H13+H53+H62+H78+H94+H131+H141+H144+H150+H127+H153</f>
        <v>11002131</v>
      </c>
      <c r="I154" s="18">
        <f>I13+I53+I62+I78+I94+I131+I141+I144+I150+I127+I153</f>
        <v>11024906</v>
      </c>
    </row>
  </sheetData>
  <sheetProtection/>
  <mergeCells count="16">
    <mergeCell ref="A154:B154"/>
    <mergeCell ref="A8:A10"/>
    <mergeCell ref="C8:C10"/>
    <mergeCell ref="E8:E10"/>
    <mergeCell ref="D8:D10"/>
    <mergeCell ref="B8:B10"/>
    <mergeCell ref="G8:G10"/>
    <mergeCell ref="A6:I6"/>
    <mergeCell ref="A1:I1"/>
    <mergeCell ref="A2:I2"/>
    <mergeCell ref="A3:I3"/>
    <mergeCell ref="A7:I7"/>
    <mergeCell ref="A5:I5"/>
    <mergeCell ref="H8:H10"/>
    <mergeCell ref="I8:I10"/>
    <mergeCell ref="F8:F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3"/>
  <sheetViews>
    <sheetView tabSelected="1" zoomScalePageLayoutView="0" workbookViewId="0" topLeftCell="A165">
      <selection activeCell="A172" sqref="A172:B172"/>
    </sheetView>
  </sheetViews>
  <sheetFormatPr defaultColWidth="9.00390625" defaultRowHeight="12.75"/>
  <cols>
    <col min="1" max="1" width="4.375" style="2" customWidth="1"/>
    <col min="2" max="2" width="31.25390625" style="2" customWidth="1"/>
    <col min="3" max="3" width="12.75390625" style="2" bestFit="1" customWidth="1"/>
    <col min="4" max="5" width="5.625" style="2" customWidth="1"/>
    <col min="6" max="6" width="12.75390625" style="2" customWidth="1"/>
    <col min="7" max="7" width="12.00390625" style="2" customWidth="1"/>
    <col min="8" max="8" width="11.375" style="2" customWidth="1"/>
    <col min="9" max="9" width="9.00390625" style="0" hidden="1" customWidth="1"/>
  </cols>
  <sheetData>
    <row r="1" spans="1:9" ht="12.75">
      <c r="A1" s="127" t="s">
        <v>261</v>
      </c>
      <c r="B1" s="127"/>
      <c r="C1" s="127"/>
      <c r="D1" s="127"/>
      <c r="E1" s="127"/>
      <c r="F1" s="127"/>
      <c r="G1" s="127"/>
      <c r="H1" s="127"/>
      <c r="I1" s="80"/>
    </row>
    <row r="2" spans="1:9" ht="12.75">
      <c r="A2" s="117" t="s">
        <v>306</v>
      </c>
      <c r="B2" s="117"/>
      <c r="C2" s="117"/>
      <c r="D2" s="117"/>
      <c r="E2" s="117"/>
      <c r="F2" s="117"/>
      <c r="G2" s="117"/>
      <c r="H2" s="117"/>
      <c r="I2" s="117"/>
    </row>
    <row r="3" spans="1:9" ht="12.75">
      <c r="A3" s="117" t="s">
        <v>348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72"/>
      <c r="B4" s="31"/>
      <c r="C4" s="31"/>
      <c r="D4" s="31"/>
      <c r="E4" s="31"/>
      <c r="F4" s="31"/>
      <c r="G4" s="31"/>
      <c r="H4" s="31"/>
      <c r="I4" s="80"/>
    </row>
    <row r="5" spans="1:9" ht="33" customHeight="1">
      <c r="A5" s="134" t="s">
        <v>287</v>
      </c>
      <c r="B5" s="134"/>
      <c r="C5" s="134"/>
      <c r="D5" s="134"/>
      <c r="E5" s="134"/>
      <c r="F5" s="134"/>
      <c r="G5" s="134"/>
      <c r="H5" s="134"/>
      <c r="I5" s="80"/>
    </row>
    <row r="6" spans="1:9" ht="28.5" customHeight="1">
      <c r="A6" s="134"/>
      <c r="B6" s="134"/>
      <c r="C6" s="134"/>
      <c r="D6" s="134"/>
      <c r="E6" s="134"/>
      <c r="F6" s="134"/>
      <c r="G6" s="134"/>
      <c r="H6" s="134"/>
      <c r="I6" s="80"/>
    </row>
    <row r="7" spans="1:9" ht="15.75" customHeight="1">
      <c r="A7" s="138" t="s">
        <v>46</v>
      </c>
      <c r="B7" s="138"/>
      <c r="C7" s="138"/>
      <c r="D7" s="138"/>
      <c r="E7" s="138"/>
      <c r="F7" s="138"/>
      <c r="G7" s="138"/>
      <c r="H7" s="138"/>
      <c r="I7" s="80"/>
    </row>
    <row r="8" spans="1:9" ht="12.75" customHeight="1">
      <c r="A8" s="115" t="s">
        <v>151</v>
      </c>
      <c r="B8" s="116" t="s">
        <v>15</v>
      </c>
      <c r="C8" s="115" t="s">
        <v>16</v>
      </c>
      <c r="D8" s="115" t="s">
        <v>17</v>
      </c>
      <c r="E8" s="124" t="s">
        <v>168</v>
      </c>
      <c r="F8" s="116" t="s">
        <v>226</v>
      </c>
      <c r="G8" s="116" t="s">
        <v>227</v>
      </c>
      <c r="H8" s="116" t="s">
        <v>284</v>
      </c>
      <c r="I8" s="80"/>
    </row>
    <row r="9" spans="1:9" ht="12.75" customHeight="1">
      <c r="A9" s="115"/>
      <c r="B9" s="116"/>
      <c r="C9" s="115"/>
      <c r="D9" s="115"/>
      <c r="E9" s="124"/>
      <c r="F9" s="140"/>
      <c r="G9" s="140"/>
      <c r="H9" s="140"/>
      <c r="I9" s="80"/>
    </row>
    <row r="10" spans="1:9" ht="33" customHeight="1">
      <c r="A10" s="115"/>
      <c r="B10" s="116"/>
      <c r="C10" s="115"/>
      <c r="D10" s="115"/>
      <c r="E10" s="124"/>
      <c r="F10" s="140"/>
      <c r="G10" s="140"/>
      <c r="H10" s="140"/>
      <c r="I10" s="80"/>
    </row>
    <row r="11" spans="1:9" ht="12.75">
      <c r="A11" s="69"/>
      <c r="B11" s="69">
        <v>1</v>
      </c>
      <c r="C11" s="69">
        <v>2</v>
      </c>
      <c r="D11" s="69">
        <v>3</v>
      </c>
      <c r="E11" s="69">
        <v>4</v>
      </c>
      <c r="F11" s="69">
        <v>5</v>
      </c>
      <c r="G11" s="69">
        <v>6</v>
      </c>
      <c r="H11" s="69">
        <v>7</v>
      </c>
      <c r="I11" s="80"/>
    </row>
    <row r="12" spans="1:9" ht="66.75" customHeight="1">
      <c r="A12" s="69">
        <v>1</v>
      </c>
      <c r="B12" s="22" t="s">
        <v>132</v>
      </c>
      <c r="C12" s="23">
        <v>100000000</v>
      </c>
      <c r="D12" s="69"/>
      <c r="E12" s="20"/>
      <c r="F12" s="24">
        <f>F13+F57+F91+F77</f>
        <v>43754856.13</v>
      </c>
      <c r="G12" s="24">
        <f>G13+G57+G77+G91</f>
        <v>4873944</v>
      </c>
      <c r="H12" s="24">
        <f>H13+H57+H77+H91</f>
        <v>4609689</v>
      </c>
      <c r="I12" s="80"/>
    </row>
    <row r="13" spans="1:9" ht="42" customHeight="1">
      <c r="A13" s="69">
        <v>2</v>
      </c>
      <c r="B13" s="22" t="s">
        <v>121</v>
      </c>
      <c r="C13" s="23">
        <v>110000000</v>
      </c>
      <c r="D13" s="69"/>
      <c r="E13" s="20"/>
      <c r="F13" s="24">
        <f>F14+F19+F22+F26+F31+F41+F46+F50+F52</f>
        <v>40522961.14</v>
      </c>
      <c r="G13" s="24">
        <f>G14</f>
        <v>1750541</v>
      </c>
      <c r="H13" s="24">
        <f>H14</f>
        <v>1441040</v>
      </c>
      <c r="I13" s="80"/>
    </row>
    <row r="14" spans="1:9" ht="123" customHeight="1">
      <c r="A14" s="69">
        <v>3</v>
      </c>
      <c r="B14" s="70" t="s">
        <v>142</v>
      </c>
      <c r="C14" s="23"/>
      <c r="D14" s="69"/>
      <c r="E14" s="20"/>
      <c r="F14" s="24">
        <f>F15</f>
        <v>668430</v>
      </c>
      <c r="G14" s="24">
        <f>G15+G26+G31+G52+G22</f>
        <v>1750541</v>
      </c>
      <c r="H14" s="24">
        <f>H15+H26+H31+H52+H22</f>
        <v>1441040</v>
      </c>
      <c r="I14" s="80"/>
    </row>
    <row r="15" spans="1:9" ht="93" customHeight="1">
      <c r="A15" s="69">
        <v>4</v>
      </c>
      <c r="B15" s="70" t="s">
        <v>32</v>
      </c>
      <c r="C15" s="21">
        <v>110081010</v>
      </c>
      <c r="D15" s="69">
        <v>100</v>
      </c>
      <c r="E15" s="20"/>
      <c r="F15" s="19">
        <f>F16</f>
        <v>668430</v>
      </c>
      <c r="G15" s="19">
        <f>G16</f>
        <v>668430</v>
      </c>
      <c r="H15" s="19">
        <f>H16</f>
        <v>668430</v>
      </c>
      <c r="I15" s="80"/>
    </row>
    <row r="16" spans="1:9" ht="39.75" customHeight="1">
      <c r="A16" s="69">
        <v>5</v>
      </c>
      <c r="B16" s="70" t="s">
        <v>53</v>
      </c>
      <c r="C16" s="21">
        <v>110081010</v>
      </c>
      <c r="D16" s="69">
        <v>120</v>
      </c>
      <c r="E16" s="20"/>
      <c r="F16" s="19">
        <f aca="true" t="shared" si="0" ref="F16:H17">F17</f>
        <v>668430</v>
      </c>
      <c r="G16" s="19">
        <f t="shared" si="0"/>
        <v>668430</v>
      </c>
      <c r="H16" s="19">
        <f t="shared" si="0"/>
        <v>668430</v>
      </c>
      <c r="I16" s="80"/>
    </row>
    <row r="17" spans="1:9" ht="16.5" customHeight="1">
      <c r="A17" s="69">
        <v>6</v>
      </c>
      <c r="B17" s="70" t="s">
        <v>169</v>
      </c>
      <c r="C17" s="21">
        <v>110081010</v>
      </c>
      <c r="D17" s="69">
        <v>120</v>
      </c>
      <c r="E17" s="20" t="s">
        <v>6</v>
      </c>
      <c r="F17" s="19">
        <f t="shared" si="0"/>
        <v>668430</v>
      </c>
      <c r="G17" s="19">
        <f t="shared" si="0"/>
        <v>668430</v>
      </c>
      <c r="H17" s="19">
        <f t="shared" si="0"/>
        <v>668430</v>
      </c>
      <c r="I17" s="80"/>
    </row>
    <row r="18" spans="1:9" ht="27" customHeight="1">
      <c r="A18" s="69">
        <v>7</v>
      </c>
      <c r="B18" s="70" t="s">
        <v>178</v>
      </c>
      <c r="C18" s="21">
        <v>110081010</v>
      </c>
      <c r="D18" s="69">
        <v>120</v>
      </c>
      <c r="E18" s="20" t="s">
        <v>177</v>
      </c>
      <c r="F18" s="19">
        <f>'прил 4 ведом'!G49</f>
        <v>668430</v>
      </c>
      <c r="G18" s="19">
        <f>'прил 4 ведом'!H49</f>
        <v>668430</v>
      </c>
      <c r="H18" s="19">
        <f>'прил 4 ведом'!I49</f>
        <v>668430</v>
      </c>
      <c r="I18" s="80"/>
    </row>
    <row r="19" spans="1:9" ht="28.5" customHeight="1">
      <c r="A19" s="69">
        <v>8</v>
      </c>
      <c r="B19" s="70" t="s">
        <v>53</v>
      </c>
      <c r="C19" s="21">
        <v>110027240</v>
      </c>
      <c r="D19" s="69">
        <v>120</v>
      </c>
      <c r="E19" s="20"/>
      <c r="F19" s="19">
        <f>F20</f>
        <v>31284</v>
      </c>
      <c r="G19" s="19">
        <v>0</v>
      </c>
      <c r="H19" s="19">
        <v>0</v>
      </c>
      <c r="I19" s="80"/>
    </row>
    <row r="20" spans="1:10" ht="16.5" customHeight="1">
      <c r="A20" s="69">
        <v>9</v>
      </c>
      <c r="B20" s="70" t="s">
        <v>169</v>
      </c>
      <c r="C20" s="21">
        <v>110027240</v>
      </c>
      <c r="D20" s="69">
        <v>120</v>
      </c>
      <c r="E20" s="20" t="s">
        <v>6</v>
      </c>
      <c r="F20" s="19">
        <f>F21</f>
        <v>31284</v>
      </c>
      <c r="G20" s="19">
        <v>0</v>
      </c>
      <c r="H20" s="19">
        <v>0</v>
      </c>
      <c r="I20" s="109"/>
      <c r="J20" s="10"/>
    </row>
    <row r="21" spans="1:10" ht="33" customHeight="1">
      <c r="A21" s="69">
        <v>10</v>
      </c>
      <c r="B21" s="70" t="s">
        <v>178</v>
      </c>
      <c r="C21" s="21">
        <v>110027240</v>
      </c>
      <c r="D21" s="69">
        <v>120</v>
      </c>
      <c r="E21" s="20" t="s">
        <v>177</v>
      </c>
      <c r="F21" s="19">
        <v>31284</v>
      </c>
      <c r="G21" s="19">
        <v>0</v>
      </c>
      <c r="H21" s="19">
        <v>0</v>
      </c>
      <c r="I21" s="80"/>
      <c r="J21" s="10"/>
    </row>
    <row r="22" spans="1:10" ht="15" customHeight="1">
      <c r="A22" s="69">
        <v>11</v>
      </c>
      <c r="B22" s="70" t="s">
        <v>67</v>
      </c>
      <c r="C22" s="21">
        <v>110081010</v>
      </c>
      <c r="D22" s="69">
        <v>200</v>
      </c>
      <c r="E22" s="20"/>
      <c r="F22" s="19">
        <f>F23</f>
        <v>483640</v>
      </c>
      <c r="G22" s="19">
        <f>G23</f>
        <v>779500</v>
      </c>
      <c r="H22" s="19">
        <f>H23</f>
        <v>419552</v>
      </c>
      <c r="I22" s="80"/>
      <c r="J22" s="10"/>
    </row>
    <row r="23" spans="1:10" ht="54.75" customHeight="1">
      <c r="A23" s="69">
        <v>12</v>
      </c>
      <c r="B23" s="70" t="s">
        <v>69</v>
      </c>
      <c r="C23" s="21">
        <v>110081010</v>
      </c>
      <c r="D23" s="69">
        <v>240</v>
      </c>
      <c r="E23" s="20"/>
      <c r="F23" s="19">
        <f aca="true" t="shared" si="1" ref="F23:H24">F24</f>
        <v>483640</v>
      </c>
      <c r="G23" s="19">
        <f t="shared" si="1"/>
        <v>779500</v>
      </c>
      <c r="H23" s="19">
        <f t="shared" si="1"/>
        <v>419552</v>
      </c>
      <c r="I23" s="80"/>
      <c r="J23" s="10"/>
    </row>
    <row r="24" spans="1:10" ht="30" customHeight="1">
      <c r="A24" s="69">
        <v>13</v>
      </c>
      <c r="B24" s="70" t="s">
        <v>2</v>
      </c>
      <c r="C24" s="21">
        <v>110081010</v>
      </c>
      <c r="D24" s="69">
        <v>240</v>
      </c>
      <c r="E24" s="20" t="s">
        <v>9</v>
      </c>
      <c r="F24" s="19">
        <f t="shared" si="1"/>
        <v>483640</v>
      </c>
      <c r="G24" s="19">
        <f t="shared" si="1"/>
        <v>779500</v>
      </c>
      <c r="H24" s="19">
        <f t="shared" si="1"/>
        <v>419552</v>
      </c>
      <c r="I24" s="80"/>
      <c r="J24" s="10"/>
    </row>
    <row r="25" spans="1:10" ht="42.75" customHeight="1">
      <c r="A25" s="69">
        <v>14</v>
      </c>
      <c r="B25" s="70" t="s">
        <v>3</v>
      </c>
      <c r="C25" s="21">
        <v>110081010</v>
      </c>
      <c r="D25" s="69">
        <v>240</v>
      </c>
      <c r="E25" s="20" t="s">
        <v>10</v>
      </c>
      <c r="F25" s="19">
        <f>'прил 4 ведом'!G100</f>
        <v>483640</v>
      </c>
      <c r="G25" s="19">
        <f>'прил 4 ведом'!H100</f>
        <v>779500</v>
      </c>
      <c r="H25" s="19">
        <v>419552</v>
      </c>
      <c r="I25" s="80"/>
      <c r="J25" s="10"/>
    </row>
    <row r="26" spans="1:10" ht="142.5" customHeight="1">
      <c r="A26" s="69">
        <v>15</v>
      </c>
      <c r="B26" s="70" t="s">
        <v>266</v>
      </c>
      <c r="C26" s="21">
        <v>110081040</v>
      </c>
      <c r="D26" s="69"/>
      <c r="E26" s="20"/>
      <c r="F26" s="24">
        <f aca="true" t="shared" si="2" ref="F26:H29">F27</f>
        <v>96000</v>
      </c>
      <c r="G26" s="24">
        <f>G27</f>
        <v>100500</v>
      </c>
      <c r="H26" s="24">
        <f t="shared" si="2"/>
        <v>104500</v>
      </c>
      <c r="I26" s="80"/>
      <c r="J26" s="10"/>
    </row>
    <row r="27" spans="1:10" ht="16.5" customHeight="1">
      <c r="A27" s="69">
        <v>16</v>
      </c>
      <c r="B27" s="70" t="s">
        <v>67</v>
      </c>
      <c r="C27" s="21">
        <v>110081040</v>
      </c>
      <c r="D27" s="69">
        <v>200</v>
      </c>
      <c r="E27" s="20"/>
      <c r="F27" s="19">
        <f t="shared" si="2"/>
        <v>96000</v>
      </c>
      <c r="G27" s="19">
        <f t="shared" si="2"/>
        <v>100500</v>
      </c>
      <c r="H27" s="19">
        <f t="shared" si="2"/>
        <v>104500</v>
      </c>
      <c r="I27" s="80"/>
      <c r="J27" s="10"/>
    </row>
    <row r="28" spans="1:10" ht="42.75" customHeight="1">
      <c r="A28" s="69">
        <v>17</v>
      </c>
      <c r="B28" s="70" t="s">
        <v>69</v>
      </c>
      <c r="C28" s="21">
        <v>110081040</v>
      </c>
      <c r="D28" s="69">
        <v>240</v>
      </c>
      <c r="E28" s="20"/>
      <c r="F28" s="19">
        <f t="shared" si="2"/>
        <v>96000</v>
      </c>
      <c r="G28" s="19">
        <f t="shared" si="2"/>
        <v>100500</v>
      </c>
      <c r="H28" s="19">
        <f t="shared" si="2"/>
        <v>104500</v>
      </c>
      <c r="I28" s="80"/>
      <c r="J28" s="10"/>
    </row>
    <row r="29" spans="1:10" ht="19.5" customHeight="1">
      <c r="A29" s="69">
        <v>18</v>
      </c>
      <c r="B29" s="70" t="s">
        <v>2</v>
      </c>
      <c r="C29" s="21">
        <v>110081040</v>
      </c>
      <c r="D29" s="69">
        <v>240</v>
      </c>
      <c r="E29" s="20" t="s">
        <v>9</v>
      </c>
      <c r="F29" s="19">
        <f t="shared" si="2"/>
        <v>96000</v>
      </c>
      <c r="G29" s="19">
        <f t="shared" si="2"/>
        <v>100500</v>
      </c>
      <c r="H29" s="19">
        <f t="shared" si="2"/>
        <v>104500</v>
      </c>
      <c r="I29" s="80"/>
      <c r="J29" s="10"/>
    </row>
    <row r="30" spans="1:10" ht="19.5" customHeight="1">
      <c r="A30" s="69">
        <v>19</v>
      </c>
      <c r="B30" s="70" t="s">
        <v>3</v>
      </c>
      <c r="C30" s="21">
        <v>110081040</v>
      </c>
      <c r="D30" s="69">
        <v>240</v>
      </c>
      <c r="E30" s="20" t="s">
        <v>10</v>
      </c>
      <c r="F30" s="19">
        <f>'прил 4 ведом'!G101</f>
        <v>96000</v>
      </c>
      <c r="G30" s="19">
        <f>'прил 4 ведом'!H101</f>
        <v>100500</v>
      </c>
      <c r="H30" s="19">
        <f>'прил 4 ведом'!I101</f>
        <v>104500</v>
      </c>
      <c r="I30" s="80"/>
      <c r="J30" s="10"/>
    </row>
    <row r="31" spans="1:10" ht="144.75" customHeight="1">
      <c r="A31" s="69">
        <v>20</v>
      </c>
      <c r="B31" s="70" t="s">
        <v>143</v>
      </c>
      <c r="C31" s="21">
        <v>110081050</v>
      </c>
      <c r="D31" s="69"/>
      <c r="E31" s="20"/>
      <c r="F31" s="24">
        <f>F32</f>
        <v>536727.14</v>
      </c>
      <c r="G31" s="24">
        <f aca="true" t="shared" si="3" ref="F31:H41">G32</f>
        <v>106621</v>
      </c>
      <c r="H31" s="24">
        <f t="shared" si="3"/>
        <v>153068</v>
      </c>
      <c r="I31" s="80"/>
      <c r="J31" s="10"/>
    </row>
    <row r="32" spans="1:10" ht="43.5" customHeight="1">
      <c r="A32" s="69">
        <v>21</v>
      </c>
      <c r="B32" s="70" t="s">
        <v>67</v>
      </c>
      <c r="C32" s="21">
        <v>110081050</v>
      </c>
      <c r="D32" s="69">
        <v>200</v>
      </c>
      <c r="E32" s="20"/>
      <c r="F32" s="19">
        <f t="shared" si="3"/>
        <v>536727.14</v>
      </c>
      <c r="G32" s="19">
        <f t="shared" si="3"/>
        <v>106621</v>
      </c>
      <c r="H32" s="19">
        <f t="shared" si="3"/>
        <v>153068</v>
      </c>
      <c r="I32" s="80"/>
      <c r="J32" s="10"/>
    </row>
    <row r="33" spans="1:10" ht="48" customHeight="1">
      <c r="A33" s="69">
        <v>22</v>
      </c>
      <c r="B33" s="70" t="s">
        <v>69</v>
      </c>
      <c r="C33" s="21">
        <v>110081050</v>
      </c>
      <c r="D33" s="69">
        <v>240</v>
      </c>
      <c r="E33" s="20"/>
      <c r="F33" s="19">
        <f t="shared" si="3"/>
        <v>536727.14</v>
      </c>
      <c r="G33" s="19">
        <f t="shared" si="3"/>
        <v>106621</v>
      </c>
      <c r="H33" s="19">
        <f t="shared" si="3"/>
        <v>153068</v>
      </c>
      <c r="I33" s="80"/>
      <c r="J33" s="10"/>
    </row>
    <row r="34" spans="1:10" ht="18.75" customHeight="1">
      <c r="A34" s="69">
        <v>23</v>
      </c>
      <c r="B34" s="70" t="s">
        <v>2</v>
      </c>
      <c r="C34" s="21">
        <v>110081050</v>
      </c>
      <c r="D34" s="69">
        <v>240</v>
      </c>
      <c r="E34" s="20" t="s">
        <v>9</v>
      </c>
      <c r="F34" s="19">
        <f t="shared" si="3"/>
        <v>536727.14</v>
      </c>
      <c r="G34" s="19">
        <f t="shared" si="3"/>
        <v>106621</v>
      </c>
      <c r="H34" s="19">
        <f t="shared" si="3"/>
        <v>153068</v>
      </c>
      <c r="I34" s="80"/>
      <c r="J34" s="10"/>
    </row>
    <row r="35" spans="1:10" ht="19.5" customHeight="1">
      <c r="A35" s="69">
        <v>24</v>
      </c>
      <c r="B35" s="70" t="s">
        <v>3</v>
      </c>
      <c r="C35" s="21">
        <v>110081050</v>
      </c>
      <c r="D35" s="69">
        <v>240</v>
      </c>
      <c r="E35" s="20" t="s">
        <v>10</v>
      </c>
      <c r="F35" s="19">
        <f>'прил 4 ведом'!G104</f>
        <v>536727.14</v>
      </c>
      <c r="G35" s="19">
        <f>'прил 4 ведом'!H104</f>
        <v>106621</v>
      </c>
      <c r="H35" s="19">
        <f>'прил 4 ведом'!I104</f>
        <v>153068</v>
      </c>
      <c r="I35" s="80"/>
      <c r="J35" s="10"/>
    </row>
    <row r="36" spans="1:10" ht="213.75" customHeight="1">
      <c r="A36" s="69">
        <v>25</v>
      </c>
      <c r="B36" s="33" t="s">
        <v>294</v>
      </c>
      <c r="C36" s="21" t="str">
        <f>C37</f>
        <v>1100S6410</v>
      </c>
      <c r="D36" s="69"/>
      <c r="E36" s="20"/>
      <c r="F36" s="24">
        <f t="shared" si="3"/>
        <v>0</v>
      </c>
      <c r="G36" s="24">
        <f t="shared" si="3"/>
        <v>0</v>
      </c>
      <c r="H36" s="24">
        <f t="shared" si="3"/>
        <v>0</v>
      </c>
      <c r="I36" s="80"/>
      <c r="J36" s="10"/>
    </row>
    <row r="37" spans="1:10" ht="15.75" customHeight="1">
      <c r="A37" s="69">
        <v>26</v>
      </c>
      <c r="B37" s="70" t="s">
        <v>67</v>
      </c>
      <c r="C37" s="21" t="str">
        <f>C38</f>
        <v>1100S6410</v>
      </c>
      <c r="D37" s="69">
        <v>200</v>
      </c>
      <c r="E37" s="20"/>
      <c r="F37" s="19">
        <f t="shared" si="3"/>
        <v>0</v>
      </c>
      <c r="G37" s="19">
        <f t="shared" si="3"/>
        <v>0</v>
      </c>
      <c r="H37" s="19">
        <f t="shared" si="3"/>
        <v>0</v>
      </c>
      <c r="I37" s="80"/>
      <c r="J37" s="10"/>
    </row>
    <row r="38" spans="1:10" ht="46.5" customHeight="1">
      <c r="A38" s="69">
        <v>27</v>
      </c>
      <c r="B38" s="70" t="s">
        <v>69</v>
      </c>
      <c r="C38" s="21" t="str">
        <f>C39</f>
        <v>1100S6410</v>
      </c>
      <c r="D38" s="69">
        <v>240</v>
      </c>
      <c r="E38" s="20"/>
      <c r="F38" s="19">
        <f t="shared" si="3"/>
        <v>0</v>
      </c>
      <c r="G38" s="19">
        <f t="shared" si="3"/>
        <v>0</v>
      </c>
      <c r="H38" s="19">
        <f t="shared" si="3"/>
        <v>0</v>
      </c>
      <c r="I38" s="80"/>
      <c r="J38" s="10"/>
    </row>
    <row r="39" spans="1:10" ht="27.75" customHeight="1">
      <c r="A39" s="69">
        <v>28</v>
      </c>
      <c r="B39" s="70" t="s">
        <v>2</v>
      </c>
      <c r="C39" s="21" t="str">
        <f>C40</f>
        <v>1100S6410</v>
      </c>
      <c r="D39" s="69">
        <v>240</v>
      </c>
      <c r="E39" s="20" t="s">
        <v>9</v>
      </c>
      <c r="F39" s="19">
        <f>F40</f>
        <v>0</v>
      </c>
      <c r="G39" s="19">
        <f t="shared" si="3"/>
        <v>0</v>
      </c>
      <c r="H39" s="19">
        <v>0</v>
      </c>
      <c r="I39" s="80"/>
      <c r="J39" s="10"/>
    </row>
    <row r="40" spans="1:10" ht="46.5" customHeight="1">
      <c r="A40" s="69">
        <v>29</v>
      </c>
      <c r="B40" s="70" t="s">
        <v>3</v>
      </c>
      <c r="C40" s="21" t="s">
        <v>293</v>
      </c>
      <c r="D40" s="69">
        <v>240</v>
      </c>
      <c r="E40" s="20" t="s">
        <v>10</v>
      </c>
      <c r="F40" s="19">
        <v>0</v>
      </c>
      <c r="G40" s="19">
        <v>0</v>
      </c>
      <c r="H40" s="19">
        <v>0</v>
      </c>
      <c r="I40" s="80"/>
      <c r="J40" s="10"/>
    </row>
    <row r="41" spans="1:10" ht="216.75" customHeight="1">
      <c r="A41" s="69">
        <v>30</v>
      </c>
      <c r="B41" s="33" t="s">
        <v>349</v>
      </c>
      <c r="C41" s="21" t="str">
        <f>C42</f>
        <v>1100S6410</v>
      </c>
      <c r="D41" s="69"/>
      <c r="E41" s="20"/>
      <c r="F41" s="24">
        <f t="shared" si="3"/>
        <v>2100000</v>
      </c>
      <c r="G41" s="24">
        <f t="shared" si="3"/>
        <v>0</v>
      </c>
      <c r="H41" s="24">
        <f t="shared" si="3"/>
        <v>0</v>
      </c>
      <c r="I41" s="80"/>
      <c r="J41" s="10"/>
    </row>
    <row r="42" spans="1:10" ht="15.75" customHeight="1">
      <c r="A42" s="69">
        <v>31</v>
      </c>
      <c r="B42" s="70" t="s">
        <v>67</v>
      </c>
      <c r="C42" s="21" t="str">
        <f>C43</f>
        <v>1100S6410</v>
      </c>
      <c r="D42" s="69">
        <v>200</v>
      </c>
      <c r="E42" s="20"/>
      <c r="F42" s="19">
        <f aca="true" t="shared" si="4" ref="F42:H44">F43</f>
        <v>2100000</v>
      </c>
      <c r="G42" s="19">
        <f t="shared" si="4"/>
        <v>0</v>
      </c>
      <c r="H42" s="19">
        <f t="shared" si="4"/>
        <v>0</v>
      </c>
      <c r="I42" s="80"/>
      <c r="J42" s="10"/>
    </row>
    <row r="43" spans="1:10" ht="63.75" customHeight="1">
      <c r="A43" s="69">
        <v>32</v>
      </c>
      <c r="B43" s="70" t="s">
        <v>69</v>
      </c>
      <c r="C43" s="21" t="str">
        <f>C44</f>
        <v>1100S6410</v>
      </c>
      <c r="D43" s="69">
        <v>240</v>
      </c>
      <c r="E43" s="20"/>
      <c r="F43" s="19">
        <f t="shared" si="4"/>
        <v>2100000</v>
      </c>
      <c r="G43" s="19">
        <f t="shared" si="4"/>
        <v>0</v>
      </c>
      <c r="H43" s="19">
        <f t="shared" si="4"/>
        <v>0</v>
      </c>
      <c r="I43" s="80"/>
      <c r="J43" s="10"/>
    </row>
    <row r="44" spans="1:10" ht="27.75" customHeight="1">
      <c r="A44" s="69">
        <v>33</v>
      </c>
      <c r="B44" s="70" t="s">
        <v>2</v>
      </c>
      <c r="C44" s="21" t="str">
        <f>C45</f>
        <v>1100S6410</v>
      </c>
      <c r="D44" s="69">
        <v>240</v>
      </c>
      <c r="E44" s="20" t="s">
        <v>9</v>
      </c>
      <c r="F44" s="19">
        <f t="shared" si="4"/>
        <v>2100000</v>
      </c>
      <c r="G44" s="19">
        <f t="shared" si="4"/>
        <v>0</v>
      </c>
      <c r="H44" s="19">
        <f t="shared" si="4"/>
        <v>0</v>
      </c>
      <c r="I44" s="80"/>
      <c r="J44" s="10"/>
    </row>
    <row r="45" spans="1:10" ht="46.5" customHeight="1">
      <c r="A45" s="69">
        <v>34</v>
      </c>
      <c r="B45" s="70" t="s">
        <v>3</v>
      </c>
      <c r="C45" s="21" t="s">
        <v>293</v>
      </c>
      <c r="D45" s="69">
        <v>240</v>
      </c>
      <c r="E45" s="20" t="s">
        <v>10</v>
      </c>
      <c r="F45" s="19">
        <v>2100000</v>
      </c>
      <c r="G45" s="19">
        <v>0</v>
      </c>
      <c r="H45" s="19">
        <v>0</v>
      </c>
      <c r="I45" s="80"/>
      <c r="J45" s="10"/>
    </row>
    <row r="46" spans="1:10" ht="115.5" customHeight="1">
      <c r="A46" s="69">
        <v>35</v>
      </c>
      <c r="B46" s="33" t="s">
        <v>292</v>
      </c>
      <c r="C46" s="21" t="s">
        <v>324</v>
      </c>
      <c r="D46" s="69"/>
      <c r="E46" s="20"/>
      <c r="F46" s="19">
        <f>F47</f>
        <v>385390</v>
      </c>
      <c r="G46" s="19">
        <v>0</v>
      </c>
      <c r="H46" s="19">
        <v>0</v>
      </c>
      <c r="I46" s="80"/>
      <c r="J46" s="10"/>
    </row>
    <row r="47" spans="1:10" ht="15.75" customHeight="1">
      <c r="A47" s="69">
        <v>36</v>
      </c>
      <c r="B47" s="70" t="s">
        <v>67</v>
      </c>
      <c r="C47" s="21" t="s">
        <v>324</v>
      </c>
      <c r="D47" s="69">
        <v>200</v>
      </c>
      <c r="E47" s="20"/>
      <c r="F47" s="19">
        <f>F48</f>
        <v>385390</v>
      </c>
      <c r="G47" s="19">
        <v>0</v>
      </c>
      <c r="H47" s="19">
        <v>0</v>
      </c>
      <c r="I47" s="80"/>
      <c r="J47" s="10"/>
    </row>
    <row r="48" spans="1:10" ht="116.25" customHeight="1">
      <c r="A48" s="69">
        <v>37</v>
      </c>
      <c r="B48" s="70" t="s">
        <v>69</v>
      </c>
      <c r="C48" s="21" t="s">
        <v>324</v>
      </c>
      <c r="D48" s="69">
        <v>240</v>
      </c>
      <c r="E48" s="20"/>
      <c r="F48" s="19">
        <f>F49</f>
        <v>385390</v>
      </c>
      <c r="G48" s="19">
        <v>0</v>
      </c>
      <c r="H48" s="19">
        <v>0</v>
      </c>
      <c r="I48" s="80"/>
      <c r="J48" s="10"/>
    </row>
    <row r="49" spans="1:10" ht="79.5" customHeight="1">
      <c r="A49" s="69">
        <v>38</v>
      </c>
      <c r="B49" s="70" t="s">
        <v>2</v>
      </c>
      <c r="C49" s="21" t="s">
        <v>324</v>
      </c>
      <c r="D49" s="69">
        <v>240</v>
      </c>
      <c r="E49" s="20" t="s">
        <v>9</v>
      </c>
      <c r="F49" s="19">
        <f>F51</f>
        <v>385390</v>
      </c>
      <c r="G49" s="19">
        <v>0</v>
      </c>
      <c r="H49" s="19">
        <v>0</v>
      </c>
      <c r="I49" s="80"/>
      <c r="J49" s="10"/>
    </row>
    <row r="50" spans="1:10" ht="15.75" customHeight="1">
      <c r="A50" s="69">
        <v>39</v>
      </c>
      <c r="B50" s="70" t="s">
        <v>3</v>
      </c>
      <c r="C50" s="21" t="s">
        <v>324</v>
      </c>
      <c r="D50" s="69">
        <v>240</v>
      </c>
      <c r="E50" s="20" t="s">
        <v>10</v>
      </c>
      <c r="F50" s="19">
        <v>36126000</v>
      </c>
      <c r="G50" s="19">
        <v>0</v>
      </c>
      <c r="H50" s="19">
        <v>0</v>
      </c>
      <c r="I50" s="80"/>
      <c r="J50" s="10"/>
    </row>
    <row r="51" spans="1:10" ht="15.75" customHeight="1">
      <c r="A51" s="69">
        <v>40</v>
      </c>
      <c r="B51" s="70" t="s">
        <v>3</v>
      </c>
      <c r="C51" s="21" t="s">
        <v>324</v>
      </c>
      <c r="D51" s="69">
        <v>240</v>
      </c>
      <c r="E51" s="20" t="s">
        <v>10</v>
      </c>
      <c r="F51" s="19">
        <v>385390</v>
      </c>
      <c r="G51" s="19">
        <v>0</v>
      </c>
      <c r="H51" s="19">
        <v>0</v>
      </c>
      <c r="I51" s="80"/>
      <c r="J51" s="10"/>
    </row>
    <row r="52" spans="1:10" ht="15.75" customHeight="1">
      <c r="A52" s="69">
        <v>41</v>
      </c>
      <c r="B52" s="70" t="s">
        <v>144</v>
      </c>
      <c r="C52" s="21">
        <v>110081060</v>
      </c>
      <c r="D52" s="69"/>
      <c r="E52" s="20"/>
      <c r="F52" s="24">
        <f aca="true" t="shared" si="5" ref="F52:H55">F53</f>
        <v>95490</v>
      </c>
      <c r="G52" s="24">
        <f t="shared" si="5"/>
        <v>95490</v>
      </c>
      <c r="H52" s="24">
        <f t="shared" si="5"/>
        <v>95490</v>
      </c>
      <c r="I52" s="80"/>
      <c r="J52" s="10"/>
    </row>
    <row r="53" spans="1:10" ht="29.25" customHeight="1">
      <c r="A53" s="69">
        <v>42</v>
      </c>
      <c r="B53" s="70" t="s">
        <v>32</v>
      </c>
      <c r="C53" s="21">
        <v>110081060</v>
      </c>
      <c r="D53" s="69">
        <v>100</v>
      </c>
      <c r="E53" s="20"/>
      <c r="F53" s="19">
        <f t="shared" si="5"/>
        <v>95490</v>
      </c>
      <c r="G53" s="19">
        <f t="shared" si="5"/>
        <v>95490</v>
      </c>
      <c r="H53" s="19">
        <f t="shared" si="5"/>
        <v>95490</v>
      </c>
      <c r="I53" s="80"/>
      <c r="J53" s="10"/>
    </row>
    <row r="54" spans="1:10" ht="29.25" customHeight="1">
      <c r="A54" s="69">
        <v>43</v>
      </c>
      <c r="B54" s="70" t="s">
        <v>53</v>
      </c>
      <c r="C54" s="21">
        <v>110081060</v>
      </c>
      <c r="D54" s="69">
        <v>120</v>
      </c>
      <c r="E54" s="20"/>
      <c r="F54" s="19">
        <f t="shared" si="5"/>
        <v>95490</v>
      </c>
      <c r="G54" s="19">
        <f t="shared" si="5"/>
        <v>95490</v>
      </c>
      <c r="H54" s="19">
        <f t="shared" si="5"/>
        <v>95490</v>
      </c>
      <c r="I54" s="80"/>
      <c r="J54" s="10"/>
    </row>
    <row r="55" spans="1:10" ht="29.25" customHeight="1">
      <c r="A55" s="69">
        <v>44</v>
      </c>
      <c r="B55" s="70" t="s">
        <v>169</v>
      </c>
      <c r="C55" s="21">
        <v>110081060</v>
      </c>
      <c r="D55" s="69">
        <v>120</v>
      </c>
      <c r="E55" s="20" t="s">
        <v>6</v>
      </c>
      <c r="F55" s="19">
        <f t="shared" si="5"/>
        <v>95490</v>
      </c>
      <c r="G55" s="19">
        <f t="shared" si="5"/>
        <v>95490</v>
      </c>
      <c r="H55" s="19">
        <f t="shared" si="5"/>
        <v>95490</v>
      </c>
      <c r="I55" s="80"/>
      <c r="J55" s="10"/>
    </row>
    <row r="56" spans="1:10" ht="29.25" customHeight="1">
      <c r="A56" s="69">
        <v>45</v>
      </c>
      <c r="B56" s="70" t="s">
        <v>178</v>
      </c>
      <c r="C56" s="21">
        <v>110081060</v>
      </c>
      <c r="D56" s="69">
        <v>120</v>
      </c>
      <c r="E56" s="20" t="s">
        <v>177</v>
      </c>
      <c r="F56" s="19">
        <f>'прил 4 ведом'!G52</f>
        <v>95490</v>
      </c>
      <c r="G56" s="19">
        <f>'прил 4 ведом'!H52</f>
        <v>95490</v>
      </c>
      <c r="H56" s="19">
        <f>'прил 4 ведом'!I52</f>
        <v>95490</v>
      </c>
      <c r="I56" s="80"/>
      <c r="J56" s="10"/>
    </row>
    <row r="57" spans="1:10" ht="29.25" customHeight="1">
      <c r="A57" s="69">
        <v>46</v>
      </c>
      <c r="B57" s="22" t="s">
        <v>122</v>
      </c>
      <c r="C57" s="23">
        <v>120000000</v>
      </c>
      <c r="D57" s="69"/>
      <c r="E57" s="20"/>
      <c r="F57" s="24">
        <f>F63+F68+F71+F74</f>
        <v>402995</v>
      </c>
      <c r="G57" s="24">
        <f>G63+G68</f>
        <v>372000</v>
      </c>
      <c r="H57" s="24">
        <f>H63+H68</f>
        <v>394000</v>
      </c>
      <c r="I57" s="80"/>
      <c r="J57" s="10"/>
    </row>
    <row r="58" spans="1:10" ht="29.25" customHeight="1">
      <c r="A58" s="69">
        <v>47</v>
      </c>
      <c r="B58" s="110" t="s">
        <v>198</v>
      </c>
      <c r="C58" s="21">
        <v>120073930</v>
      </c>
      <c r="D58" s="69"/>
      <c r="E58" s="20"/>
      <c r="F58" s="19">
        <f aca="true" t="shared" si="6" ref="F58:H61">F59</f>
        <v>402995</v>
      </c>
      <c r="G58" s="19">
        <f t="shared" si="6"/>
        <v>372000</v>
      </c>
      <c r="H58" s="19">
        <f t="shared" si="6"/>
        <v>394000</v>
      </c>
      <c r="I58" s="80"/>
      <c r="J58" s="10"/>
    </row>
    <row r="59" spans="1:10" ht="29.25" customHeight="1">
      <c r="A59" s="69">
        <v>48</v>
      </c>
      <c r="B59" s="42" t="s">
        <v>199</v>
      </c>
      <c r="C59" s="21">
        <v>120073930</v>
      </c>
      <c r="D59" s="69"/>
      <c r="E59" s="20"/>
      <c r="F59" s="19">
        <f t="shared" si="6"/>
        <v>402995</v>
      </c>
      <c r="G59" s="19">
        <f t="shared" si="6"/>
        <v>372000</v>
      </c>
      <c r="H59" s="19">
        <f t="shared" si="6"/>
        <v>394000</v>
      </c>
      <c r="I59" s="80"/>
      <c r="J59" s="10"/>
    </row>
    <row r="60" spans="1:10" ht="59.25" customHeight="1">
      <c r="A60" s="69">
        <v>49</v>
      </c>
      <c r="B60" s="42" t="s">
        <v>200</v>
      </c>
      <c r="C60" s="21">
        <v>120073930</v>
      </c>
      <c r="D60" s="69"/>
      <c r="E60" s="20"/>
      <c r="F60" s="19">
        <f t="shared" si="6"/>
        <v>402995</v>
      </c>
      <c r="G60" s="19">
        <f t="shared" si="6"/>
        <v>372000</v>
      </c>
      <c r="H60" s="19">
        <f t="shared" si="6"/>
        <v>394000</v>
      </c>
      <c r="I60" s="80"/>
      <c r="J60" s="10"/>
    </row>
    <row r="61" spans="1:10" ht="41.25" customHeight="1">
      <c r="A61" s="69">
        <v>50</v>
      </c>
      <c r="B61" s="70" t="s">
        <v>71</v>
      </c>
      <c r="C61" s="21">
        <v>120073930</v>
      </c>
      <c r="D61" s="69">
        <v>240</v>
      </c>
      <c r="E61" s="20" t="s">
        <v>73</v>
      </c>
      <c r="F61" s="19">
        <f t="shared" si="6"/>
        <v>402995</v>
      </c>
      <c r="G61" s="19">
        <f t="shared" si="6"/>
        <v>372000</v>
      </c>
      <c r="H61" s="19">
        <f t="shared" si="6"/>
        <v>394000</v>
      </c>
      <c r="I61" s="80"/>
      <c r="J61" s="10"/>
    </row>
    <row r="62" spans="1:10" ht="15.75" customHeight="1">
      <c r="A62" s="69">
        <v>51</v>
      </c>
      <c r="B62" s="70" t="s">
        <v>62</v>
      </c>
      <c r="C62" s="21">
        <v>120073930</v>
      </c>
      <c r="D62" s="69">
        <v>240</v>
      </c>
      <c r="E62" s="20" t="s">
        <v>74</v>
      </c>
      <c r="F62" s="19">
        <f>F63+F71+F74</f>
        <v>402995</v>
      </c>
      <c r="G62" s="19">
        <f>G63</f>
        <v>372000</v>
      </c>
      <c r="H62" s="19">
        <f>H63</f>
        <v>394000</v>
      </c>
      <c r="I62" s="80"/>
      <c r="J62" s="10"/>
    </row>
    <row r="63" spans="1:10" ht="183.75" customHeight="1">
      <c r="A63" s="69">
        <v>52</v>
      </c>
      <c r="B63" s="70" t="s">
        <v>123</v>
      </c>
      <c r="C63" s="21">
        <v>120081090</v>
      </c>
      <c r="D63" s="69"/>
      <c r="E63" s="20" t="s">
        <v>74</v>
      </c>
      <c r="F63" s="19">
        <f aca="true" t="shared" si="7" ref="F63:H66">F64</f>
        <v>397363</v>
      </c>
      <c r="G63" s="19">
        <f t="shared" si="7"/>
        <v>372000</v>
      </c>
      <c r="H63" s="19">
        <f t="shared" si="7"/>
        <v>394000</v>
      </c>
      <c r="I63" s="80"/>
      <c r="J63" s="10"/>
    </row>
    <row r="64" spans="1:10" ht="51.75" customHeight="1">
      <c r="A64" s="69">
        <v>53</v>
      </c>
      <c r="B64" s="70" t="s">
        <v>67</v>
      </c>
      <c r="C64" s="21">
        <v>120081090</v>
      </c>
      <c r="D64" s="69">
        <v>200</v>
      </c>
      <c r="E64" s="20" t="s">
        <v>74</v>
      </c>
      <c r="F64" s="19">
        <f t="shared" si="7"/>
        <v>397363</v>
      </c>
      <c r="G64" s="19">
        <f t="shared" si="7"/>
        <v>372000</v>
      </c>
      <c r="H64" s="19">
        <f t="shared" si="7"/>
        <v>394000</v>
      </c>
      <c r="I64" s="80"/>
      <c r="J64" s="10"/>
    </row>
    <row r="65" spans="1:10" ht="28.5" customHeight="1">
      <c r="A65" s="69">
        <v>54</v>
      </c>
      <c r="B65" s="70" t="s">
        <v>69</v>
      </c>
      <c r="C65" s="21">
        <v>120081090</v>
      </c>
      <c r="D65" s="69">
        <v>240</v>
      </c>
      <c r="E65" s="20"/>
      <c r="F65" s="19">
        <f t="shared" si="7"/>
        <v>397363</v>
      </c>
      <c r="G65" s="19">
        <f t="shared" si="7"/>
        <v>372000</v>
      </c>
      <c r="H65" s="19">
        <f t="shared" si="7"/>
        <v>394000</v>
      </c>
      <c r="I65" s="80"/>
      <c r="J65" s="10"/>
    </row>
    <row r="66" spans="1:10" ht="41.25" customHeight="1">
      <c r="A66" s="69">
        <v>55</v>
      </c>
      <c r="B66" s="70" t="s">
        <v>71</v>
      </c>
      <c r="C66" s="21">
        <v>120081090</v>
      </c>
      <c r="D66" s="69">
        <v>240</v>
      </c>
      <c r="E66" s="20" t="s">
        <v>73</v>
      </c>
      <c r="F66" s="19">
        <f t="shared" si="7"/>
        <v>397363</v>
      </c>
      <c r="G66" s="19">
        <f t="shared" si="7"/>
        <v>372000</v>
      </c>
      <c r="H66" s="19">
        <f t="shared" si="7"/>
        <v>394000</v>
      </c>
      <c r="I66" s="80"/>
      <c r="J66" s="10"/>
    </row>
    <row r="67" spans="1:10" ht="33" customHeight="1">
      <c r="A67" s="69">
        <v>56</v>
      </c>
      <c r="B67" s="70" t="s">
        <v>62</v>
      </c>
      <c r="C67" s="21">
        <v>120081090</v>
      </c>
      <c r="D67" s="69">
        <v>240</v>
      </c>
      <c r="E67" s="20" t="s">
        <v>74</v>
      </c>
      <c r="F67" s="19">
        <f>'прил 4 ведом'!G84</f>
        <v>397363</v>
      </c>
      <c r="G67" s="19">
        <f>'прил 4 ведом'!H84</f>
        <v>372000</v>
      </c>
      <c r="H67" s="19">
        <f>'прил 4 ведом'!I84</f>
        <v>394000</v>
      </c>
      <c r="I67" s="80"/>
      <c r="J67" s="10"/>
    </row>
    <row r="68" spans="1:10" ht="153.75" customHeight="1">
      <c r="A68" s="69">
        <v>57</v>
      </c>
      <c r="B68" s="33" t="s">
        <v>94</v>
      </c>
      <c r="C68" s="21">
        <v>120082120</v>
      </c>
      <c r="D68" s="69"/>
      <c r="E68" s="20"/>
      <c r="F68" s="19">
        <f>F69</f>
        <v>0</v>
      </c>
      <c r="G68" s="19">
        <v>0</v>
      </c>
      <c r="H68" s="19">
        <v>0</v>
      </c>
      <c r="I68" s="80"/>
      <c r="J68" s="10"/>
    </row>
    <row r="69" spans="1:10" ht="41.25" customHeight="1">
      <c r="A69" s="69">
        <v>58</v>
      </c>
      <c r="B69" s="70" t="s">
        <v>67</v>
      </c>
      <c r="C69" s="21">
        <v>120082120</v>
      </c>
      <c r="D69" s="69">
        <v>200</v>
      </c>
      <c r="E69" s="20"/>
      <c r="F69" s="19">
        <f>F70</f>
        <v>0</v>
      </c>
      <c r="G69" s="19">
        <f>G70</f>
        <v>0</v>
      </c>
      <c r="H69" s="19">
        <f>H70</f>
        <v>0</v>
      </c>
      <c r="I69" s="80"/>
      <c r="J69" s="10"/>
    </row>
    <row r="70" spans="1:10" ht="54.75" customHeight="1">
      <c r="A70" s="69">
        <v>59</v>
      </c>
      <c r="B70" s="70" t="s">
        <v>69</v>
      </c>
      <c r="C70" s="21">
        <v>120082120</v>
      </c>
      <c r="D70" s="69">
        <v>240</v>
      </c>
      <c r="E70" s="20"/>
      <c r="F70" s="19">
        <f>'прил 4 ведом'!G87</f>
        <v>0</v>
      </c>
      <c r="G70" s="19">
        <f>'прил 4 ведом'!H87</f>
        <v>0</v>
      </c>
      <c r="H70" s="19">
        <f>'прил 4 ведом'!I87</f>
        <v>0</v>
      </c>
      <c r="I70" s="80"/>
      <c r="J70" s="10"/>
    </row>
    <row r="71" spans="1:10" ht="196.5" customHeight="1">
      <c r="A71" s="69">
        <v>60</v>
      </c>
      <c r="B71" s="55" t="s">
        <v>288</v>
      </c>
      <c r="C71" s="21" t="str">
        <f>C72</f>
        <v>1200S5080</v>
      </c>
      <c r="D71" s="69"/>
      <c r="E71" s="20"/>
      <c r="F71" s="19">
        <f>F72</f>
        <v>2411</v>
      </c>
      <c r="G71" s="19">
        <v>0</v>
      </c>
      <c r="H71" s="19">
        <v>0</v>
      </c>
      <c r="I71" s="80"/>
      <c r="J71" s="10"/>
    </row>
    <row r="72" spans="1:10" ht="41.25" customHeight="1">
      <c r="A72" s="69">
        <v>61</v>
      </c>
      <c r="B72" s="70" t="s">
        <v>67</v>
      </c>
      <c r="C72" s="21" t="str">
        <f>C73</f>
        <v>1200S5080</v>
      </c>
      <c r="D72" s="69">
        <v>200</v>
      </c>
      <c r="E72" s="20"/>
      <c r="F72" s="19">
        <f>F73</f>
        <v>2411</v>
      </c>
      <c r="G72" s="19">
        <f>G73</f>
        <v>0</v>
      </c>
      <c r="H72" s="19">
        <f>H73</f>
        <v>0</v>
      </c>
      <c r="I72" s="80"/>
      <c r="J72" s="10"/>
    </row>
    <row r="73" spans="1:10" ht="40.5" customHeight="1">
      <c r="A73" s="69">
        <v>62</v>
      </c>
      <c r="B73" s="70" t="s">
        <v>69</v>
      </c>
      <c r="C73" s="21" t="s">
        <v>297</v>
      </c>
      <c r="D73" s="69">
        <v>240</v>
      </c>
      <c r="E73" s="20"/>
      <c r="F73" s="19">
        <f>'прил 4 ведом'!G90</f>
        <v>2411</v>
      </c>
      <c r="G73" s="19">
        <f>'прил 4 ведом'!H90</f>
        <v>0</v>
      </c>
      <c r="H73" s="19">
        <f>'прил 4 ведом'!I90</f>
        <v>0</v>
      </c>
      <c r="I73" s="80"/>
      <c r="J73" s="10"/>
    </row>
    <row r="74" spans="1:10" ht="172.5" customHeight="1">
      <c r="A74" s="69">
        <v>63</v>
      </c>
      <c r="B74" s="55" t="s">
        <v>290</v>
      </c>
      <c r="C74" s="21" t="str">
        <f>C75</f>
        <v>1200S3950</v>
      </c>
      <c r="D74" s="69"/>
      <c r="E74" s="20"/>
      <c r="F74" s="19">
        <f>F75</f>
        <v>3221</v>
      </c>
      <c r="G74" s="19">
        <v>0</v>
      </c>
      <c r="H74" s="19">
        <v>0</v>
      </c>
      <c r="I74" s="80"/>
      <c r="J74" s="10"/>
    </row>
    <row r="75" spans="1:10" ht="30" customHeight="1">
      <c r="A75" s="69">
        <v>64</v>
      </c>
      <c r="B75" s="70" t="s">
        <v>67</v>
      </c>
      <c r="C75" s="21" t="str">
        <f>C76</f>
        <v>1200S3950</v>
      </c>
      <c r="D75" s="69">
        <v>200</v>
      </c>
      <c r="E75" s="20"/>
      <c r="F75" s="19">
        <f>F76</f>
        <v>3221</v>
      </c>
      <c r="G75" s="19">
        <f>G76</f>
        <v>0</v>
      </c>
      <c r="H75" s="19">
        <f>H76</f>
        <v>0</v>
      </c>
      <c r="I75" s="80"/>
      <c r="J75" s="10"/>
    </row>
    <row r="76" spans="1:10" ht="42.75" customHeight="1">
      <c r="A76" s="69">
        <v>65</v>
      </c>
      <c r="B76" s="70" t="s">
        <v>69</v>
      </c>
      <c r="C76" s="21" t="s">
        <v>296</v>
      </c>
      <c r="D76" s="69">
        <v>240</v>
      </c>
      <c r="E76" s="20"/>
      <c r="F76" s="19">
        <f>'прил 4 ведом'!G93</f>
        <v>3221</v>
      </c>
      <c r="G76" s="19">
        <f>'прил 4 ведом'!H93</f>
        <v>0</v>
      </c>
      <c r="H76" s="19">
        <f>'прил 4 ведом'!I93</f>
        <v>0</v>
      </c>
      <c r="I76" s="80"/>
      <c r="J76" s="10"/>
    </row>
    <row r="77" spans="1:10" ht="30" customHeight="1">
      <c r="A77" s="113">
        <v>66</v>
      </c>
      <c r="B77" s="22" t="s">
        <v>33</v>
      </c>
      <c r="C77" s="23">
        <v>130000000</v>
      </c>
      <c r="D77" s="114"/>
      <c r="E77" s="114"/>
      <c r="F77" s="24">
        <f>F78</f>
        <v>346422</v>
      </c>
      <c r="G77" s="24">
        <f aca="true" t="shared" si="8" ref="F77:H79">G78</f>
        <v>313823</v>
      </c>
      <c r="H77" s="24">
        <f t="shared" si="8"/>
        <v>337069</v>
      </c>
      <c r="I77" s="80"/>
      <c r="J77" s="10"/>
    </row>
    <row r="78" spans="1:10" ht="129.75" customHeight="1">
      <c r="A78" s="69">
        <v>67</v>
      </c>
      <c r="B78" s="70" t="s">
        <v>126</v>
      </c>
      <c r="C78" s="21">
        <v>130082020</v>
      </c>
      <c r="D78" s="20"/>
      <c r="E78" s="20"/>
      <c r="F78" s="19">
        <f t="shared" si="8"/>
        <v>346422</v>
      </c>
      <c r="G78" s="19">
        <f t="shared" si="8"/>
        <v>313823</v>
      </c>
      <c r="H78" s="19">
        <f t="shared" si="8"/>
        <v>337069</v>
      </c>
      <c r="I78" s="80"/>
      <c r="J78" s="10"/>
    </row>
    <row r="79" spans="1:10" ht="27.75" customHeight="1">
      <c r="A79" s="69">
        <v>68</v>
      </c>
      <c r="B79" s="70" t="s">
        <v>67</v>
      </c>
      <c r="C79" s="21">
        <v>130082020</v>
      </c>
      <c r="D79" s="20" t="s">
        <v>68</v>
      </c>
      <c r="E79" s="20"/>
      <c r="F79" s="19">
        <f t="shared" si="8"/>
        <v>346422</v>
      </c>
      <c r="G79" s="19">
        <f t="shared" si="8"/>
        <v>313823</v>
      </c>
      <c r="H79" s="19">
        <f t="shared" si="8"/>
        <v>337069</v>
      </c>
      <c r="I79" s="80"/>
      <c r="J79" s="10"/>
    </row>
    <row r="80" spans="1:10" ht="41.25" customHeight="1">
      <c r="A80" s="69">
        <v>69</v>
      </c>
      <c r="B80" s="70" t="s">
        <v>69</v>
      </c>
      <c r="C80" s="21">
        <v>130082020</v>
      </c>
      <c r="D80" s="20" t="s">
        <v>70</v>
      </c>
      <c r="E80" s="20"/>
      <c r="F80" s="19">
        <f>F81</f>
        <v>346422</v>
      </c>
      <c r="G80" s="19">
        <f>G81</f>
        <v>313823</v>
      </c>
      <c r="H80" s="19">
        <f>H81</f>
        <v>337069</v>
      </c>
      <c r="I80" s="80"/>
      <c r="J80" s="10"/>
    </row>
    <row r="81" spans="1:10" ht="36" customHeight="1">
      <c r="A81" s="69">
        <v>70</v>
      </c>
      <c r="B81" s="70" t="s">
        <v>183</v>
      </c>
      <c r="C81" s="21"/>
      <c r="D81" s="69"/>
      <c r="E81" s="20" t="s">
        <v>1</v>
      </c>
      <c r="F81" s="19">
        <f>F82+F85+F88</f>
        <v>346422</v>
      </c>
      <c r="G81" s="19">
        <f>G82+G85+G88</f>
        <v>313823</v>
      </c>
      <c r="H81" s="19">
        <f>H82+H85+H88</f>
        <v>337069</v>
      </c>
      <c r="I81" s="80"/>
      <c r="J81" s="10"/>
    </row>
    <row r="82" spans="1:10" ht="141.75" customHeight="1">
      <c r="A82" s="69">
        <v>71</v>
      </c>
      <c r="B82" s="70" t="s">
        <v>127</v>
      </c>
      <c r="C82" s="21" t="s">
        <v>220</v>
      </c>
      <c r="D82" s="69"/>
      <c r="E82" s="20" t="s">
        <v>218</v>
      </c>
      <c r="F82" s="19">
        <f aca="true" t="shared" si="9" ref="F82:H83">F83</f>
        <v>234100</v>
      </c>
      <c r="G82" s="19">
        <f t="shared" si="9"/>
        <v>140500</v>
      </c>
      <c r="H82" s="19">
        <f t="shared" si="9"/>
        <v>156000</v>
      </c>
      <c r="I82" s="80"/>
      <c r="J82" s="10"/>
    </row>
    <row r="83" spans="1:10" ht="45" customHeight="1">
      <c r="A83" s="69">
        <v>72</v>
      </c>
      <c r="B83" s="70" t="s">
        <v>67</v>
      </c>
      <c r="C83" s="21" t="s">
        <v>220</v>
      </c>
      <c r="D83" s="69">
        <v>200</v>
      </c>
      <c r="E83" s="20" t="s">
        <v>218</v>
      </c>
      <c r="F83" s="19">
        <f t="shared" si="9"/>
        <v>234100</v>
      </c>
      <c r="G83" s="19">
        <f t="shared" si="9"/>
        <v>140500</v>
      </c>
      <c r="H83" s="19">
        <f t="shared" si="9"/>
        <v>156000</v>
      </c>
      <c r="I83" s="80"/>
      <c r="J83" s="10"/>
    </row>
    <row r="84" spans="1:10" ht="57" customHeight="1">
      <c r="A84" s="69">
        <v>73</v>
      </c>
      <c r="B84" s="70" t="s">
        <v>69</v>
      </c>
      <c r="C84" s="21" t="s">
        <v>220</v>
      </c>
      <c r="D84" s="69">
        <v>240</v>
      </c>
      <c r="E84" s="20" t="s">
        <v>218</v>
      </c>
      <c r="F84" s="19">
        <f>'прил 4 ведом'!G68</f>
        <v>234100</v>
      </c>
      <c r="G84" s="19">
        <f>'прил 4 ведом'!H68</f>
        <v>140500</v>
      </c>
      <c r="H84" s="19">
        <f>'прил 4 ведом'!I68</f>
        <v>156000</v>
      </c>
      <c r="I84" s="80"/>
      <c r="J84" s="10"/>
    </row>
    <row r="85" spans="1:10" ht="168" customHeight="1">
      <c r="A85" s="69">
        <v>74</v>
      </c>
      <c r="B85" s="70" t="s">
        <v>219</v>
      </c>
      <c r="C85" s="21" t="s">
        <v>220</v>
      </c>
      <c r="D85" s="69"/>
      <c r="E85" s="20" t="s">
        <v>218</v>
      </c>
      <c r="F85" s="19">
        <f aca="true" t="shared" si="10" ref="F85:H86">F86</f>
        <v>12322</v>
      </c>
      <c r="G85" s="19">
        <f t="shared" si="10"/>
        <v>7395</v>
      </c>
      <c r="H85" s="19">
        <f t="shared" si="10"/>
        <v>8211</v>
      </c>
      <c r="I85" s="80"/>
      <c r="J85" s="10"/>
    </row>
    <row r="86" spans="1:10" ht="39" customHeight="1">
      <c r="A86" s="69">
        <v>75</v>
      </c>
      <c r="B86" s="70" t="s">
        <v>67</v>
      </c>
      <c r="C86" s="21" t="s">
        <v>220</v>
      </c>
      <c r="D86" s="69">
        <v>200</v>
      </c>
      <c r="E86" s="20" t="s">
        <v>218</v>
      </c>
      <c r="F86" s="19">
        <f t="shared" si="10"/>
        <v>12322</v>
      </c>
      <c r="G86" s="19">
        <f t="shared" si="10"/>
        <v>7395</v>
      </c>
      <c r="H86" s="19">
        <f t="shared" si="10"/>
        <v>8211</v>
      </c>
      <c r="I86" s="80"/>
      <c r="J86" s="10"/>
    </row>
    <row r="87" spans="1:9" ht="28.5" customHeight="1">
      <c r="A87" s="69">
        <v>76</v>
      </c>
      <c r="B87" s="70" t="s">
        <v>69</v>
      </c>
      <c r="C87" s="21" t="s">
        <v>220</v>
      </c>
      <c r="D87" s="69">
        <v>240</v>
      </c>
      <c r="E87" s="20" t="s">
        <v>218</v>
      </c>
      <c r="F87" s="19">
        <f>'прил 4 ведом'!G71</f>
        <v>12322</v>
      </c>
      <c r="G87" s="19">
        <f>'прил 4 ведом'!H71</f>
        <v>7395</v>
      </c>
      <c r="H87" s="19">
        <f>'прил 4 ведом'!I71</f>
        <v>8211</v>
      </c>
      <c r="I87" s="80"/>
    </row>
    <row r="88" spans="1:9" ht="148.5" customHeight="1">
      <c r="A88" s="69">
        <v>77</v>
      </c>
      <c r="B88" s="70" t="s">
        <v>127</v>
      </c>
      <c r="C88" s="21">
        <v>130082020</v>
      </c>
      <c r="D88" s="69"/>
      <c r="E88" s="20" t="s">
        <v>218</v>
      </c>
      <c r="F88" s="19">
        <f aca="true" t="shared" si="11" ref="F88:H89">F89</f>
        <v>100000</v>
      </c>
      <c r="G88" s="19">
        <f t="shared" si="11"/>
        <v>165928</v>
      </c>
      <c r="H88" s="19">
        <f t="shared" si="11"/>
        <v>172858</v>
      </c>
      <c r="I88" s="80"/>
    </row>
    <row r="89" spans="1:9" ht="28.5" customHeight="1">
      <c r="A89" s="69">
        <v>78</v>
      </c>
      <c r="B89" s="70" t="s">
        <v>67</v>
      </c>
      <c r="C89" s="21">
        <v>130082020</v>
      </c>
      <c r="D89" s="69">
        <v>200</v>
      </c>
      <c r="E89" s="20" t="s">
        <v>218</v>
      </c>
      <c r="F89" s="19">
        <f t="shared" si="11"/>
        <v>100000</v>
      </c>
      <c r="G89" s="19">
        <f t="shared" si="11"/>
        <v>165928</v>
      </c>
      <c r="H89" s="19">
        <f t="shared" si="11"/>
        <v>172858</v>
      </c>
      <c r="I89" s="80"/>
    </row>
    <row r="90" spans="1:9" ht="39.75" customHeight="1">
      <c r="A90" s="69">
        <v>79</v>
      </c>
      <c r="B90" s="70" t="s">
        <v>69</v>
      </c>
      <c r="C90" s="21">
        <v>130082020</v>
      </c>
      <c r="D90" s="69">
        <v>240</v>
      </c>
      <c r="E90" s="20" t="s">
        <v>218</v>
      </c>
      <c r="F90" s="19">
        <f>'прил 4 ведом'!G77</f>
        <v>100000</v>
      </c>
      <c r="G90" s="19">
        <f>'прил 4 ведом'!H77</f>
        <v>165928</v>
      </c>
      <c r="H90" s="19">
        <f>'прил 4 ведом'!I77</f>
        <v>172858</v>
      </c>
      <c r="I90" s="80"/>
    </row>
    <row r="91" spans="1:9" ht="42" customHeight="1">
      <c r="A91" s="69">
        <v>80</v>
      </c>
      <c r="B91" s="22" t="s">
        <v>145</v>
      </c>
      <c r="C91" s="23">
        <v>1400000000</v>
      </c>
      <c r="D91" s="69"/>
      <c r="E91" s="20"/>
      <c r="F91" s="24">
        <f>F92+F97+F110+F114</f>
        <v>2482477.99</v>
      </c>
      <c r="G91" s="24">
        <f>G92+G110+G114</f>
        <v>2437580</v>
      </c>
      <c r="H91" s="24">
        <f>H92+H110+H114</f>
        <v>2437580</v>
      </c>
      <c r="I91" s="80"/>
    </row>
    <row r="92" spans="1:9" ht="157.5" customHeight="1">
      <c r="A92" s="69">
        <v>81</v>
      </c>
      <c r="B92" s="70" t="s">
        <v>146</v>
      </c>
      <c r="C92" s="21" t="s">
        <v>93</v>
      </c>
      <c r="D92" s="69"/>
      <c r="E92" s="20"/>
      <c r="F92" s="19">
        <f>F93</f>
        <v>40086.99</v>
      </c>
      <c r="G92" s="19">
        <f aca="true" t="shared" si="12" ref="G92:H95">G93</f>
        <v>0</v>
      </c>
      <c r="H92" s="19">
        <f t="shared" si="12"/>
        <v>0</v>
      </c>
      <c r="I92" s="80"/>
    </row>
    <row r="93" spans="1:9" ht="57.75" customHeight="1">
      <c r="A93" s="69">
        <v>82</v>
      </c>
      <c r="B93" s="70" t="s">
        <v>67</v>
      </c>
      <c r="C93" s="21" t="s">
        <v>93</v>
      </c>
      <c r="D93" s="69">
        <v>200</v>
      </c>
      <c r="E93" s="20"/>
      <c r="F93" s="19">
        <f>F94</f>
        <v>40086.99</v>
      </c>
      <c r="G93" s="19">
        <f t="shared" si="12"/>
        <v>0</v>
      </c>
      <c r="H93" s="19">
        <f t="shared" si="12"/>
        <v>0</v>
      </c>
      <c r="I93" s="80"/>
    </row>
    <row r="94" spans="1:9" ht="54" customHeight="1">
      <c r="A94" s="69">
        <v>83</v>
      </c>
      <c r="B94" s="70" t="s">
        <v>69</v>
      </c>
      <c r="C94" s="21" t="s">
        <v>93</v>
      </c>
      <c r="D94" s="69">
        <v>240</v>
      </c>
      <c r="E94" s="20"/>
      <c r="F94" s="19">
        <f>F95</f>
        <v>40086.99</v>
      </c>
      <c r="G94" s="19">
        <f t="shared" si="12"/>
        <v>0</v>
      </c>
      <c r="H94" s="19">
        <f t="shared" si="12"/>
        <v>0</v>
      </c>
      <c r="I94" s="80"/>
    </row>
    <row r="95" spans="1:9" ht="42" customHeight="1">
      <c r="A95" s="69">
        <v>84</v>
      </c>
      <c r="B95" s="70" t="s">
        <v>136</v>
      </c>
      <c r="C95" s="21" t="s">
        <v>93</v>
      </c>
      <c r="D95" s="69">
        <v>240</v>
      </c>
      <c r="E95" s="20" t="s">
        <v>137</v>
      </c>
      <c r="F95" s="19">
        <f>F96</f>
        <v>40086.99</v>
      </c>
      <c r="G95" s="19">
        <f t="shared" si="12"/>
        <v>0</v>
      </c>
      <c r="H95" s="19">
        <f t="shared" si="12"/>
        <v>0</v>
      </c>
      <c r="I95" s="80"/>
    </row>
    <row r="96" spans="1:9" ht="17.25" customHeight="1">
      <c r="A96" s="69">
        <v>85</v>
      </c>
      <c r="B96" s="70" t="s">
        <v>138</v>
      </c>
      <c r="C96" s="21" t="s">
        <v>93</v>
      </c>
      <c r="D96" s="69">
        <v>240</v>
      </c>
      <c r="E96" s="20" t="s">
        <v>139</v>
      </c>
      <c r="F96" s="19">
        <v>40086.99</v>
      </c>
      <c r="G96" s="19">
        <v>0</v>
      </c>
      <c r="H96" s="19">
        <v>0</v>
      </c>
      <c r="I96" s="80"/>
    </row>
    <row r="97" spans="1:9" ht="13.5" customHeight="1">
      <c r="A97" s="69">
        <v>86</v>
      </c>
      <c r="B97" s="70" t="s">
        <v>149</v>
      </c>
      <c r="C97" s="21" t="s">
        <v>93</v>
      </c>
      <c r="D97" s="69"/>
      <c r="E97" s="20"/>
      <c r="F97" s="19">
        <f>F98</f>
        <v>4811</v>
      </c>
      <c r="G97" s="19">
        <f aca="true" t="shared" si="13" ref="G97:H100">G98</f>
        <v>0</v>
      </c>
      <c r="H97" s="19">
        <f t="shared" si="13"/>
        <v>0</v>
      </c>
      <c r="I97" s="80"/>
    </row>
    <row r="98" spans="1:9" ht="66.75" customHeight="1">
      <c r="A98" s="69">
        <v>87</v>
      </c>
      <c r="B98" s="70" t="s">
        <v>67</v>
      </c>
      <c r="C98" s="21" t="s">
        <v>93</v>
      </c>
      <c r="D98" s="69">
        <v>200</v>
      </c>
      <c r="E98" s="20"/>
      <c r="F98" s="19">
        <v>4811</v>
      </c>
      <c r="G98" s="19">
        <f t="shared" si="13"/>
        <v>0</v>
      </c>
      <c r="H98" s="19">
        <f t="shared" si="13"/>
        <v>0</v>
      </c>
      <c r="I98" s="80"/>
    </row>
    <row r="99" spans="1:9" ht="25.5" customHeight="1" hidden="1">
      <c r="A99" s="69">
        <v>84</v>
      </c>
      <c r="B99" s="70" t="s">
        <v>69</v>
      </c>
      <c r="C99" s="21" t="s">
        <v>93</v>
      </c>
      <c r="D99" s="69">
        <v>240</v>
      </c>
      <c r="E99" s="20"/>
      <c r="F99" s="19">
        <f>F100</f>
        <v>4065</v>
      </c>
      <c r="G99" s="19">
        <f t="shared" si="13"/>
        <v>0</v>
      </c>
      <c r="H99" s="19">
        <f t="shared" si="13"/>
        <v>0</v>
      </c>
      <c r="I99" s="80"/>
    </row>
    <row r="100" spans="1:9" ht="78.75" customHeight="1" hidden="1">
      <c r="A100" s="69">
        <v>85</v>
      </c>
      <c r="B100" s="70" t="s">
        <v>136</v>
      </c>
      <c r="C100" s="21" t="s">
        <v>93</v>
      </c>
      <c r="D100" s="69">
        <v>240</v>
      </c>
      <c r="E100" s="20" t="s">
        <v>137</v>
      </c>
      <c r="F100" s="19">
        <f>F101</f>
        <v>4065</v>
      </c>
      <c r="G100" s="19">
        <f t="shared" si="13"/>
        <v>0</v>
      </c>
      <c r="H100" s="19">
        <f t="shared" si="13"/>
        <v>0</v>
      </c>
      <c r="I100" s="80"/>
    </row>
    <row r="101" spans="1:9" ht="45" customHeight="1" hidden="1">
      <c r="A101" s="69">
        <v>86</v>
      </c>
      <c r="B101" s="70" t="s">
        <v>138</v>
      </c>
      <c r="C101" s="21" t="s">
        <v>93</v>
      </c>
      <c r="D101" s="69">
        <v>240</v>
      </c>
      <c r="E101" s="20" t="s">
        <v>139</v>
      </c>
      <c r="F101" s="19">
        <v>4065</v>
      </c>
      <c r="G101" s="19">
        <v>0</v>
      </c>
      <c r="H101" s="19">
        <v>0</v>
      </c>
      <c r="I101" s="80"/>
    </row>
    <row r="102" spans="1:9" ht="18.75" customHeight="1" hidden="1">
      <c r="A102" s="69">
        <v>87</v>
      </c>
      <c r="B102" s="22" t="s">
        <v>251</v>
      </c>
      <c r="C102" s="23">
        <v>140000000</v>
      </c>
      <c r="D102" s="20"/>
      <c r="E102" s="20"/>
      <c r="F102" s="24" t="e">
        <f>F103+F105</f>
        <v>#REF!</v>
      </c>
      <c r="G102" s="24" t="e">
        <f>G103+G105</f>
        <v>#REF!</v>
      </c>
      <c r="H102" s="24" t="e">
        <f>H103+H105</f>
        <v>#REF!</v>
      </c>
      <c r="I102" s="80"/>
    </row>
    <row r="103" spans="1:9" ht="16.5" customHeight="1" hidden="1">
      <c r="A103" s="69">
        <v>88</v>
      </c>
      <c r="B103" s="22" t="s">
        <v>201</v>
      </c>
      <c r="C103" s="23">
        <v>210000000</v>
      </c>
      <c r="D103" s="20"/>
      <c r="E103" s="20"/>
      <c r="F103" s="24" t="e">
        <f>F104</f>
        <v>#REF!</v>
      </c>
      <c r="G103" s="24" t="e">
        <f>G104</f>
        <v>#REF!</v>
      </c>
      <c r="H103" s="24" t="e">
        <f>H104</f>
        <v>#REF!</v>
      </c>
      <c r="I103" s="80"/>
    </row>
    <row r="104" spans="1:9" ht="16.5" customHeight="1" hidden="1">
      <c r="A104" s="69">
        <v>89</v>
      </c>
      <c r="B104" s="70" t="s">
        <v>202</v>
      </c>
      <c r="C104" s="21">
        <v>210082060</v>
      </c>
      <c r="D104" s="20"/>
      <c r="E104" s="20"/>
      <c r="F104" s="19" t="e">
        <f>#REF!</f>
        <v>#REF!</v>
      </c>
      <c r="G104" s="19" t="e">
        <f>#REF!</f>
        <v>#REF!</v>
      </c>
      <c r="H104" s="19" t="e">
        <f>#REF!</f>
        <v>#REF!</v>
      </c>
      <c r="I104" s="80"/>
    </row>
    <row r="105" spans="1:9" ht="38.25" customHeight="1">
      <c r="A105" s="69">
        <v>88</v>
      </c>
      <c r="B105" s="70" t="s">
        <v>252</v>
      </c>
      <c r="C105" s="21">
        <v>140000000</v>
      </c>
      <c r="D105" s="20"/>
      <c r="E105" s="20"/>
      <c r="F105" s="19">
        <f>F106+F111</f>
        <v>2437580</v>
      </c>
      <c r="G105" s="19">
        <f>G106+G111</f>
        <v>2437580</v>
      </c>
      <c r="H105" s="19">
        <f>H106+H111</f>
        <v>2437580</v>
      </c>
      <c r="I105" s="80"/>
    </row>
    <row r="106" spans="1:9" ht="153" customHeight="1">
      <c r="A106" s="69">
        <v>89</v>
      </c>
      <c r="B106" s="70" t="s">
        <v>253</v>
      </c>
      <c r="C106" s="21">
        <v>140082060</v>
      </c>
      <c r="D106" s="20"/>
      <c r="E106" s="20"/>
      <c r="F106" s="19">
        <f>F107</f>
        <v>2246600</v>
      </c>
      <c r="G106" s="19">
        <f>G107</f>
        <v>2246600</v>
      </c>
      <c r="H106" s="19">
        <f>H107</f>
        <v>2246600</v>
      </c>
      <c r="I106" s="80"/>
    </row>
    <row r="107" spans="1:9" ht="75" customHeight="1">
      <c r="A107" s="69">
        <v>90</v>
      </c>
      <c r="B107" s="70" t="s">
        <v>79</v>
      </c>
      <c r="C107" s="21">
        <f>C106</f>
        <v>140082060</v>
      </c>
      <c r="D107" s="20" t="s">
        <v>78</v>
      </c>
      <c r="E107" s="20"/>
      <c r="F107" s="19">
        <f>F108</f>
        <v>2246600</v>
      </c>
      <c r="G107" s="19">
        <f aca="true" t="shared" si="14" ref="G107:H109">G108</f>
        <v>2246600</v>
      </c>
      <c r="H107" s="19">
        <f t="shared" si="14"/>
        <v>2246600</v>
      </c>
      <c r="I107" s="80"/>
    </row>
    <row r="108" spans="1:9" ht="30.75" customHeight="1">
      <c r="A108" s="69">
        <v>91</v>
      </c>
      <c r="B108" s="70" t="s">
        <v>80</v>
      </c>
      <c r="C108" s="21">
        <f>C107</f>
        <v>140082060</v>
      </c>
      <c r="D108" s="20" t="s">
        <v>77</v>
      </c>
      <c r="E108" s="20"/>
      <c r="F108" s="19">
        <f>F109</f>
        <v>2246600</v>
      </c>
      <c r="G108" s="19">
        <f t="shared" si="14"/>
        <v>2246600</v>
      </c>
      <c r="H108" s="19">
        <f t="shared" si="14"/>
        <v>2246600</v>
      </c>
      <c r="I108" s="80"/>
    </row>
    <row r="109" spans="1:9" ht="16.5" customHeight="1">
      <c r="A109" s="69">
        <v>92</v>
      </c>
      <c r="B109" s="70" t="s">
        <v>20</v>
      </c>
      <c r="C109" s="21">
        <f>C108</f>
        <v>140082060</v>
      </c>
      <c r="D109" s="20" t="s">
        <v>77</v>
      </c>
      <c r="E109" s="20" t="s">
        <v>11</v>
      </c>
      <c r="F109" s="19">
        <f>F110</f>
        <v>2246600</v>
      </c>
      <c r="G109" s="19">
        <f t="shared" si="14"/>
        <v>2246600</v>
      </c>
      <c r="H109" s="19">
        <f t="shared" si="14"/>
        <v>2246600</v>
      </c>
      <c r="I109" s="80"/>
    </row>
    <row r="110" spans="1:9" ht="16.5" customHeight="1">
      <c r="A110" s="69">
        <v>93</v>
      </c>
      <c r="B110" s="70" t="s">
        <v>4</v>
      </c>
      <c r="C110" s="21">
        <f>C109</f>
        <v>140082060</v>
      </c>
      <c r="D110" s="20" t="s">
        <v>77</v>
      </c>
      <c r="E110" s="20" t="s">
        <v>12</v>
      </c>
      <c r="F110" s="19">
        <f>'прил 4 ведом'!G130</f>
        <v>2246600</v>
      </c>
      <c r="G110" s="19">
        <f>'прил 4 ведом'!H130</f>
        <v>2246600</v>
      </c>
      <c r="H110" s="19">
        <f>'прил 4 ведом'!I130</f>
        <v>2246600</v>
      </c>
      <c r="I110" s="80"/>
    </row>
    <row r="111" spans="1:9" ht="29.25" customHeight="1">
      <c r="A111" s="69">
        <v>94</v>
      </c>
      <c r="B111" s="70" t="s">
        <v>67</v>
      </c>
      <c r="C111" s="21">
        <f>C112</f>
        <v>140080790</v>
      </c>
      <c r="D111" s="20" t="s">
        <v>70</v>
      </c>
      <c r="E111" s="20"/>
      <c r="F111" s="19">
        <f aca="true" t="shared" si="15" ref="F111:H113">F112</f>
        <v>190980</v>
      </c>
      <c r="G111" s="19">
        <f t="shared" si="15"/>
        <v>190980</v>
      </c>
      <c r="H111" s="19">
        <f t="shared" si="15"/>
        <v>190980</v>
      </c>
      <c r="I111" s="80"/>
    </row>
    <row r="112" spans="1:9" ht="41.25" customHeight="1">
      <c r="A112" s="69">
        <v>95</v>
      </c>
      <c r="B112" s="70" t="s">
        <v>69</v>
      </c>
      <c r="C112" s="21">
        <f>C113</f>
        <v>140080790</v>
      </c>
      <c r="D112" s="20" t="s">
        <v>70</v>
      </c>
      <c r="E112" s="20"/>
      <c r="F112" s="19">
        <f t="shared" si="15"/>
        <v>190980</v>
      </c>
      <c r="G112" s="19">
        <f t="shared" si="15"/>
        <v>190980</v>
      </c>
      <c r="H112" s="19">
        <f t="shared" si="15"/>
        <v>190980</v>
      </c>
      <c r="I112" s="80"/>
    </row>
    <row r="113" spans="1:9" ht="16.5" customHeight="1">
      <c r="A113" s="69">
        <v>96</v>
      </c>
      <c r="B113" s="70" t="s">
        <v>75</v>
      </c>
      <c r="C113" s="21">
        <f>C114</f>
        <v>140080790</v>
      </c>
      <c r="D113" s="20" t="s">
        <v>70</v>
      </c>
      <c r="E113" s="20" t="s">
        <v>187</v>
      </c>
      <c r="F113" s="19">
        <f t="shared" si="15"/>
        <v>190980</v>
      </c>
      <c r="G113" s="19">
        <f t="shared" si="15"/>
        <v>190980</v>
      </c>
      <c r="H113" s="19">
        <f t="shared" si="15"/>
        <v>190980</v>
      </c>
      <c r="I113" s="80"/>
    </row>
    <row r="114" spans="1:9" ht="16.5" customHeight="1">
      <c r="A114" s="69">
        <v>97</v>
      </c>
      <c r="B114" s="70" t="s">
        <v>76</v>
      </c>
      <c r="C114" s="21">
        <v>140080790</v>
      </c>
      <c r="D114" s="20" t="s">
        <v>70</v>
      </c>
      <c r="E114" s="20" t="s">
        <v>249</v>
      </c>
      <c r="F114" s="19">
        <f>'прил 4 ведом'!G144</f>
        <v>190980</v>
      </c>
      <c r="G114" s="19">
        <f>'прил 4 ведом'!H144</f>
        <v>190980</v>
      </c>
      <c r="H114" s="19">
        <f>'прил 4 ведом'!I144</f>
        <v>190980</v>
      </c>
      <c r="I114" s="80"/>
    </row>
    <row r="115" spans="1:9" ht="28.5" customHeight="1">
      <c r="A115" s="69">
        <v>98</v>
      </c>
      <c r="B115" s="22" t="s">
        <v>54</v>
      </c>
      <c r="C115" s="23">
        <v>8100000000</v>
      </c>
      <c r="D115" s="69"/>
      <c r="E115" s="20"/>
      <c r="F115" s="24">
        <f>F116</f>
        <v>5533825</v>
      </c>
      <c r="G115" s="24">
        <f>G116</f>
        <v>4740584</v>
      </c>
      <c r="H115" s="24">
        <f>H116</f>
        <v>4771173</v>
      </c>
      <c r="I115" s="80"/>
    </row>
    <row r="116" spans="1:9" ht="30.75" customHeight="1">
      <c r="A116" s="69">
        <v>99</v>
      </c>
      <c r="B116" s="70" t="s">
        <v>58</v>
      </c>
      <c r="C116" s="21">
        <v>8110000000</v>
      </c>
      <c r="D116" s="69"/>
      <c r="E116" s="20"/>
      <c r="F116" s="19">
        <f>F117+F126+F131+F157+F136+F164</f>
        <v>5533825</v>
      </c>
      <c r="G116" s="19">
        <f>G117+G126+G131+G136</f>
        <v>4740584</v>
      </c>
      <c r="H116" s="19">
        <f>H117+H126+H131+H136</f>
        <v>4771173</v>
      </c>
      <c r="I116" s="80"/>
    </row>
    <row r="117" spans="1:9" ht="113.25" customHeight="1">
      <c r="A117" s="69">
        <v>100</v>
      </c>
      <c r="B117" s="70" t="s">
        <v>29</v>
      </c>
      <c r="C117" s="21">
        <v>8110051180</v>
      </c>
      <c r="D117" s="20"/>
      <c r="E117" s="20"/>
      <c r="F117" s="24">
        <f>F118+F122</f>
        <v>151511</v>
      </c>
      <c r="G117" s="24">
        <f>G118+G122</f>
        <v>158148</v>
      </c>
      <c r="H117" s="24">
        <f>H118+H122</f>
        <v>163970</v>
      </c>
      <c r="I117" s="80"/>
    </row>
    <row r="118" spans="1:9" ht="30.75" customHeight="1">
      <c r="A118" s="69">
        <v>101</v>
      </c>
      <c r="B118" s="70" t="s">
        <v>262</v>
      </c>
      <c r="C118" s="21">
        <v>8110051180</v>
      </c>
      <c r="D118" s="20" t="s">
        <v>107</v>
      </c>
      <c r="E118" s="20"/>
      <c r="F118" s="19">
        <f aca="true" t="shared" si="16" ref="F118:H120">F119</f>
        <v>124225</v>
      </c>
      <c r="G118" s="19">
        <f t="shared" si="16"/>
        <v>124225</v>
      </c>
      <c r="H118" s="19">
        <f t="shared" si="16"/>
        <v>124225</v>
      </c>
      <c r="I118" s="80"/>
    </row>
    <row r="119" spans="1:9" ht="30.75" customHeight="1">
      <c r="A119" s="69">
        <v>102</v>
      </c>
      <c r="B119" s="70" t="s">
        <v>53</v>
      </c>
      <c r="C119" s="21">
        <v>8110051180</v>
      </c>
      <c r="D119" s="20" t="s">
        <v>66</v>
      </c>
      <c r="E119" s="20"/>
      <c r="F119" s="19">
        <f t="shared" si="16"/>
        <v>124225</v>
      </c>
      <c r="G119" s="19">
        <f t="shared" si="16"/>
        <v>124225</v>
      </c>
      <c r="H119" s="19">
        <f t="shared" si="16"/>
        <v>124225</v>
      </c>
      <c r="I119" s="80"/>
    </row>
    <row r="120" spans="1:9" ht="18" customHeight="1">
      <c r="A120" s="69">
        <v>103</v>
      </c>
      <c r="B120" s="70" t="s">
        <v>179</v>
      </c>
      <c r="C120" s="21">
        <v>8110051180</v>
      </c>
      <c r="D120" s="20" t="s">
        <v>66</v>
      </c>
      <c r="E120" s="20" t="s">
        <v>181</v>
      </c>
      <c r="F120" s="19">
        <f t="shared" si="16"/>
        <v>124225</v>
      </c>
      <c r="G120" s="19">
        <f t="shared" si="16"/>
        <v>124225</v>
      </c>
      <c r="H120" s="19">
        <f t="shared" si="16"/>
        <v>124225</v>
      </c>
      <c r="I120" s="80"/>
    </row>
    <row r="121" spans="1:9" ht="41.25" customHeight="1">
      <c r="A121" s="69">
        <v>104</v>
      </c>
      <c r="B121" s="70" t="s">
        <v>180</v>
      </c>
      <c r="C121" s="21">
        <v>8110051180</v>
      </c>
      <c r="D121" s="20" t="s">
        <v>66</v>
      </c>
      <c r="E121" s="20" t="s">
        <v>182</v>
      </c>
      <c r="F121" s="19">
        <f>'прил 4 ведом'!G59</f>
        <v>124225</v>
      </c>
      <c r="G121" s="19">
        <f>'прил 4 ведом'!H59</f>
        <v>124225</v>
      </c>
      <c r="H121" s="19">
        <f>'прил 4 ведом'!I59</f>
        <v>124225</v>
      </c>
      <c r="I121" s="80"/>
    </row>
    <row r="122" spans="1:9" ht="30.75" customHeight="1">
      <c r="A122" s="69">
        <v>105</v>
      </c>
      <c r="B122" s="70" t="s">
        <v>67</v>
      </c>
      <c r="C122" s="21">
        <v>8110051180</v>
      </c>
      <c r="D122" s="20" t="s">
        <v>68</v>
      </c>
      <c r="E122" s="20"/>
      <c r="F122" s="19">
        <f aca="true" t="shared" si="17" ref="F122:H124">F123</f>
        <v>27286</v>
      </c>
      <c r="G122" s="19">
        <f t="shared" si="17"/>
        <v>33923</v>
      </c>
      <c r="H122" s="19">
        <f t="shared" si="17"/>
        <v>39745</v>
      </c>
      <c r="I122" s="80"/>
    </row>
    <row r="123" spans="1:9" ht="30.75" customHeight="1">
      <c r="A123" s="69">
        <v>106</v>
      </c>
      <c r="B123" s="70" t="s">
        <v>69</v>
      </c>
      <c r="C123" s="21">
        <v>8110051180</v>
      </c>
      <c r="D123" s="20" t="s">
        <v>70</v>
      </c>
      <c r="E123" s="20"/>
      <c r="F123" s="19">
        <f t="shared" si="17"/>
        <v>27286</v>
      </c>
      <c r="G123" s="19">
        <f t="shared" si="17"/>
        <v>33923</v>
      </c>
      <c r="H123" s="19">
        <f t="shared" si="17"/>
        <v>39745</v>
      </c>
      <c r="I123" s="80"/>
    </row>
    <row r="124" spans="1:9" ht="16.5" customHeight="1">
      <c r="A124" s="69">
        <v>107</v>
      </c>
      <c r="B124" s="70" t="s">
        <v>179</v>
      </c>
      <c r="C124" s="21">
        <v>8110051180</v>
      </c>
      <c r="D124" s="20" t="s">
        <v>70</v>
      </c>
      <c r="E124" s="20" t="s">
        <v>181</v>
      </c>
      <c r="F124" s="19">
        <f t="shared" si="17"/>
        <v>27286</v>
      </c>
      <c r="G124" s="19">
        <f t="shared" si="17"/>
        <v>33923</v>
      </c>
      <c r="H124" s="19">
        <f t="shared" si="17"/>
        <v>39745</v>
      </c>
      <c r="I124" s="80"/>
    </row>
    <row r="125" spans="1:9" ht="30" customHeight="1">
      <c r="A125" s="69">
        <v>108</v>
      </c>
      <c r="B125" s="70" t="s">
        <v>180</v>
      </c>
      <c r="C125" s="21">
        <v>8110051180</v>
      </c>
      <c r="D125" s="20" t="s">
        <v>70</v>
      </c>
      <c r="E125" s="20" t="s">
        <v>182</v>
      </c>
      <c r="F125" s="19">
        <f>'прил 4 ведом'!G61</f>
        <v>27286</v>
      </c>
      <c r="G125" s="19">
        <f>'прил 4 ведом'!H61</f>
        <v>33923</v>
      </c>
      <c r="H125" s="19">
        <f>'прил 4 ведом'!I61</f>
        <v>39745</v>
      </c>
      <c r="I125" s="80"/>
    </row>
    <row r="126" spans="1:9" ht="131.25" customHeight="1">
      <c r="A126" s="69">
        <v>109</v>
      </c>
      <c r="B126" s="70" t="s">
        <v>59</v>
      </c>
      <c r="C126" s="23">
        <v>8110075140</v>
      </c>
      <c r="D126" s="20"/>
      <c r="E126" s="20"/>
      <c r="F126" s="24">
        <f aca="true" t="shared" si="18" ref="F126:H129">F127</f>
        <v>7715</v>
      </c>
      <c r="G126" s="24">
        <f t="shared" si="18"/>
        <v>7715</v>
      </c>
      <c r="H126" s="24">
        <f t="shared" si="18"/>
        <v>7715</v>
      </c>
      <c r="I126" s="80"/>
    </row>
    <row r="127" spans="1:9" ht="32.25" customHeight="1">
      <c r="A127" s="69">
        <v>110</v>
      </c>
      <c r="B127" s="70" t="s">
        <v>67</v>
      </c>
      <c r="C127" s="21">
        <v>8110075140</v>
      </c>
      <c r="D127" s="20" t="s">
        <v>68</v>
      </c>
      <c r="E127" s="20"/>
      <c r="F127" s="19">
        <f t="shared" si="18"/>
        <v>7715</v>
      </c>
      <c r="G127" s="19">
        <f t="shared" si="18"/>
        <v>7715</v>
      </c>
      <c r="H127" s="19">
        <f t="shared" si="18"/>
        <v>7715</v>
      </c>
      <c r="I127" s="80"/>
    </row>
    <row r="128" spans="1:9" ht="39" customHeight="1">
      <c r="A128" s="69">
        <v>111</v>
      </c>
      <c r="B128" s="70" t="s">
        <v>69</v>
      </c>
      <c r="C128" s="21">
        <v>8110075140</v>
      </c>
      <c r="D128" s="20" t="s">
        <v>70</v>
      </c>
      <c r="E128" s="20"/>
      <c r="F128" s="19">
        <f t="shared" si="18"/>
        <v>7715</v>
      </c>
      <c r="G128" s="19">
        <f t="shared" si="18"/>
        <v>7715</v>
      </c>
      <c r="H128" s="19">
        <f t="shared" si="18"/>
        <v>7715</v>
      </c>
      <c r="I128" s="80"/>
    </row>
    <row r="129" spans="1:9" ht="16.5" customHeight="1">
      <c r="A129" s="69">
        <v>112</v>
      </c>
      <c r="B129" s="70" t="s">
        <v>169</v>
      </c>
      <c r="C129" s="21">
        <v>8110075140</v>
      </c>
      <c r="D129" s="20" t="s">
        <v>70</v>
      </c>
      <c r="E129" s="20" t="s">
        <v>6</v>
      </c>
      <c r="F129" s="19">
        <f t="shared" si="18"/>
        <v>7715</v>
      </c>
      <c r="G129" s="19">
        <f t="shared" si="18"/>
        <v>7715</v>
      </c>
      <c r="H129" s="19">
        <f t="shared" si="18"/>
        <v>7715</v>
      </c>
      <c r="I129" s="80"/>
    </row>
    <row r="130" spans="1:9" ht="20.25" customHeight="1">
      <c r="A130" s="69">
        <v>113</v>
      </c>
      <c r="B130" s="70" t="s">
        <v>178</v>
      </c>
      <c r="C130" s="21">
        <v>8110075140</v>
      </c>
      <c r="D130" s="20" t="s">
        <v>70</v>
      </c>
      <c r="E130" s="20" t="s">
        <v>177</v>
      </c>
      <c r="F130" s="19">
        <f>'прил 4 ведом'!G39</f>
        <v>7715</v>
      </c>
      <c r="G130" s="19">
        <f>'прил 4 ведом'!H39</f>
        <v>7715</v>
      </c>
      <c r="H130" s="19">
        <f>'прил 4 ведом'!I39</f>
        <v>7715</v>
      </c>
      <c r="I130" s="80"/>
    </row>
    <row r="131" spans="1:9" ht="80.25" customHeight="1">
      <c r="A131" s="69">
        <v>114</v>
      </c>
      <c r="B131" s="70" t="s">
        <v>153</v>
      </c>
      <c r="C131" s="21">
        <v>8110080050</v>
      </c>
      <c r="D131" s="20"/>
      <c r="E131" s="20"/>
      <c r="F131" s="24">
        <f aca="true" t="shared" si="19" ref="F131:H134">F132</f>
        <v>1000</v>
      </c>
      <c r="G131" s="24">
        <f t="shared" si="19"/>
        <v>1000</v>
      </c>
      <c r="H131" s="24">
        <f t="shared" si="19"/>
        <v>1000</v>
      </c>
      <c r="I131" s="80"/>
    </row>
    <row r="132" spans="1:9" ht="16.5" customHeight="1">
      <c r="A132" s="69">
        <v>115</v>
      </c>
      <c r="B132" s="70" t="s">
        <v>56</v>
      </c>
      <c r="C132" s="21">
        <v>8110080050</v>
      </c>
      <c r="D132" s="20" t="s">
        <v>57</v>
      </c>
      <c r="E132" s="20"/>
      <c r="F132" s="19">
        <f t="shared" si="19"/>
        <v>1000</v>
      </c>
      <c r="G132" s="19">
        <f t="shared" si="19"/>
        <v>1000</v>
      </c>
      <c r="H132" s="19">
        <f t="shared" si="19"/>
        <v>1000</v>
      </c>
      <c r="I132" s="80"/>
    </row>
    <row r="133" spans="1:9" ht="18" customHeight="1">
      <c r="A133" s="69">
        <v>116</v>
      </c>
      <c r="B133" s="70" t="s">
        <v>106</v>
      </c>
      <c r="C133" s="21">
        <v>8110080050</v>
      </c>
      <c r="D133" s="20" t="s">
        <v>105</v>
      </c>
      <c r="E133" s="20"/>
      <c r="F133" s="19">
        <f t="shared" si="19"/>
        <v>1000</v>
      </c>
      <c r="G133" s="19">
        <f t="shared" si="19"/>
        <v>1000</v>
      </c>
      <c r="H133" s="19">
        <f t="shared" si="19"/>
        <v>1000</v>
      </c>
      <c r="I133" s="80"/>
    </row>
    <row r="134" spans="1:9" ht="16.5" customHeight="1">
      <c r="A134" s="69">
        <v>117</v>
      </c>
      <c r="B134" s="70" t="s">
        <v>169</v>
      </c>
      <c r="C134" s="21">
        <v>8110080050</v>
      </c>
      <c r="D134" s="20" t="s">
        <v>105</v>
      </c>
      <c r="E134" s="20" t="s">
        <v>6</v>
      </c>
      <c r="F134" s="19">
        <f t="shared" si="19"/>
        <v>1000</v>
      </c>
      <c r="G134" s="19">
        <f t="shared" si="19"/>
        <v>1000</v>
      </c>
      <c r="H134" s="19">
        <f t="shared" si="19"/>
        <v>1000</v>
      </c>
      <c r="I134" s="80"/>
    </row>
    <row r="135" spans="1:9" ht="17.25" customHeight="1">
      <c r="A135" s="69">
        <v>118</v>
      </c>
      <c r="B135" s="70" t="s">
        <v>106</v>
      </c>
      <c r="C135" s="21">
        <v>8110080050</v>
      </c>
      <c r="D135" s="69">
        <v>870</v>
      </c>
      <c r="E135" s="20" t="s">
        <v>18</v>
      </c>
      <c r="F135" s="19">
        <v>1000</v>
      </c>
      <c r="G135" s="19">
        <v>1000</v>
      </c>
      <c r="H135" s="19">
        <v>1000</v>
      </c>
      <c r="I135" s="80"/>
    </row>
    <row r="136" spans="1:9" ht="87" customHeight="1">
      <c r="A136" s="69">
        <v>119</v>
      </c>
      <c r="B136" s="70" t="s">
        <v>55</v>
      </c>
      <c r="C136" s="23">
        <v>8110080210</v>
      </c>
      <c r="D136" s="69"/>
      <c r="E136" s="20"/>
      <c r="F136" s="24">
        <f>F140+F144+F148+F137</f>
        <v>4254160</v>
      </c>
      <c r="G136" s="24">
        <f>G140+G144+G148</f>
        <v>4573721</v>
      </c>
      <c r="H136" s="24">
        <f>H140+H144+H148</f>
        <v>4598488</v>
      </c>
      <c r="I136" s="80"/>
    </row>
    <row r="137" spans="1:9" ht="105" customHeight="1">
      <c r="A137" s="69">
        <v>120</v>
      </c>
      <c r="B137" s="70" t="s">
        <v>262</v>
      </c>
      <c r="C137" s="23">
        <v>8110027240</v>
      </c>
      <c r="D137" s="69">
        <v>100</v>
      </c>
      <c r="E137" s="20"/>
      <c r="F137" s="24">
        <f>F138</f>
        <v>63516</v>
      </c>
      <c r="G137" s="24">
        <v>0</v>
      </c>
      <c r="H137" s="24">
        <v>0</v>
      </c>
      <c r="I137" s="80"/>
    </row>
    <row r="138" spans="1:9" ht="40.5" customHeight="1">
      <c r="A138" s="69">
        <v>121</v>
      </c>
      <c r="B138" s="70" t="s">
        <v>53</v>
      </c>
      <c r="C138" s="23">
        <v>8110027240</v>
      </c>
      <c r="D138" s="69">
        <v>120</v>
      </c>
      <c r="E138" s="20" t="s">
        <v>6</v>
      </c>
      <c r="F138" s="24">
        <f>F139</f>
        <v>63516</v>
      </c>
      <c r="G138" s="24">
        <v>0</v>
      </c>
      <c r="H138" s="24">
        <v>0</v>
      </c>
      <c r="I138" s="80"/>
    </row>
    <row r="139" spans="1:9" ht="14.25" customHeight="1">
      <c r="A139" s="69">
        <v>122</v>
      </c>
      <c r="B139" s="70" t="s">
        <v>169</v>
      </c>
      <c r="C139" s="23">
        <v>8110027240</v>
      </c>
      <c r="D139" s="69">
        <v>120</v>
      </c>
      <c r="E139" s="20" t="s">
        <v>8</v>
      </c>
      <c r="F139" s="24">
        <v>63516</v>
      </c>
      <c r="G139" s="24">
        <v>0</v>
      </c>
      <c r="H139" s="24">
        <v>0</v>
      </c>
      <c r="I139" s="80"/>
    </row>
    <row r="140" spans="1:9" ht="120" customHeight="1">
      <c r="A140" s="69">
        <v>123</v>
      </c>
      <c r="B140" s="70" t="s">
        <v>262</v>
      </c>
      <c r="C140" s="21">
        <v>8110080210</v>
      </c>
      <c r="D140" s="69">
        <v>100</v>
      </c>
      <c r="E140" s="20"/>
      <c r="F140" s="19">
        <f aca="true" t="shared" si="20" ref="F140:H142">F141</f>
        <v>3626382</v>
      </c>
      <c r="G140" s="19">
        <f t="shared" si="20"/>
        <v>3964746</v>
      </c>
      <c r="H140" s="19">
        <f t="shared" si="20"/>
        <v>3964746</v>
      </c>
      <c r="I140" s="80"/>
    </row>
    <row r="141" spans="1:9" ht="29.25" customHeight="1">
      <c r="A141" s="69">
        <v>124</v>
      </c>
      <c r="B141" s="70" t="s">
        <v>53</v>
      </c>
      <c r="C141" s="21">
        <v>8110080210</v>
      </c>
      <c r="D141" s="69">
        <v>120</v>
      </c>
      <c r="E141" s="20"/>
      <c r="F141" s="19">
        <f>F142</f>
        <v>3626382</v>
      </c>
      <c r="G141" s="19">
        <f>G142</f>
        <v>3964746</v>
      </c>
      <c r="H141" s="19">
        <f>H142</f>
        <v>3964746</v>
      </c>
      <c r="I141" s="80"/>
    </row>
    <row r="142" spans="1:9" ht="12.75">
      <c r="A142" s="69">
        <v>125</v>
      </c>
      <c r="B142" s="70" t="s">
        <v>169</v>
      </c>
      <c r="C142" s="21">
        <v>8110080210</v>
      </c>
      <c r="D142" s="69">
        <v>120</v>
      </c>
      <c r="E142" s="20" t="s">
        <v>6</v>
      </c>
      <c r="F142" s="19">
        <f t="shared" si="20"/>
        <v>3626382</v>
      </c>
      <c r="G142" s="19">
        <f>G143</f>
        <v>3964746</v>
      </c>
      <c r="H142" s="19">
        <f>H143</f>
        <v>3964746</v>
      </c>
      <c r="I142" s="80"/>
    </row>
    <row r="143" spans="1:9" ht="111.75" customHeight="1">
      <c r="A143" s="69">
        <v>126</v>
      </c>
      <c r="B143" s="70" t="s">
        <v>171</v>
      </c>
      <c r="C143" s="21">
        <v>8110080210</v>
      </c>
      <c r="D143" s="69">
        <v>120</v>
      </c>
      <c r="E143" s="20" t="s">
        <v>8</v>
      </c>
      <c r="F143" s="19">
        <f>'прил 4 ведом'!G27</f>
        <v>3626382</v>
      </c>
      <c r="G143" s="19">
        <f>'прил 4 ведом'!H27</f>
        <v>3964746</v>
      </c>
      <c r="H143" s="19">
        <f>'прил 4 ведом'!I27</f>
        <v>3964746</v>
      </c>
      <c r="I143" s="80"/>
    </row>
    <row r="144" spans="1:9" ht="78.75" customHeight="1">
      <c r="A144" s="69">
        <v>127</v>
      </c>
      <c r="B144" s="70" t="s">
        <v>67</v>
      </c>
      <c r="C144" s="21">
        <v>8110080210</v>
      </c>
      <c r="D144" s="69">
        <v>200</v>
      </c>
      <c r="E144" s="20"/>
      <c r="F144" s="19">
        <f aca="true" t="shared" si="21" ref="F144:H146">F145</f>
        <v>562763</v>
      </c>
      <c r="G144" s="19">
        <f t="shared" si="21"/>
        <v>607475</v>
      </c>
      <c r="H144" s="19">
        <f t="shared" si="21"/>
        <v>632242</v>
      </c>
      <c r="I144" s="80"/>
    </row>
    <row r="145" spans="1:9" ht="38.25">
      <c r="A145" s="69">
        <v>128</v>
      </c>
      <c r="B145" s="70" t="s">
        <v>69</v>
      </c>
      <c r="C145" s="21">
        <v>8110080210</v>
      </c>
      <c r="D145" s="69">
        <v>240</v>
      </c>
      <c r="E145" s="20"/>
      <c r="F145" s="19">
        <f t="shared" si="21"/>
        <v>562763</v>
      </c>
      <c r="G145" s="19">
        <f t="shared" si="21"/>
        <v>607475</v>
      </c>
      <c r="H145" s="19">
        <f t="shared" si="21"/>
        <v>632242</v>
      </c>
      <c r="I145" s="80"/>
    </row>
    <row r="146" spans="1:9" ht="15.75" customHeight="1">
      <c r="A146" s="69">
        <v>129</v>
      </c>
      <c r="B146" s="70" t="s">
        <v>169</v>
      </c>
      <c r="C146" s="21">
        <v>8110080210</v>
      </c>
      <c r="D146" s="69">
        <v>240</v>
      </c>
      <c r="E146" s="20" t="s">
        <v>6</v>
      </c>
      <c r="F146" s="61">
        <f t="shared" si="21"/>
        <v>562763</v>
      </c>
      <c r="G146" s="61">
        <f t="shared" si="21"/>
        <v>607475</v>
      </c>
      <c r="H146" s="61">
        <f t="shared" si="21"/>
        <v>632242</v>
      </c>
      <c r="I146" s="80"/>
    </row>
    <row r="147" spans="1:9" ht="76.5">
      <c r="A147" s="69">
        <v>130</v>
      </c>
      <c r="B147" s="70" t="s">
        <v>171</v>
      </c>
      <c r="C147" s="21">
        <v>8110080210</v>
      </c>
      <c r="D147" s="69">
        <v>240</v>
      </c>
      <c r="E147" s="20" t="s">
        <v>8</v>
      </c>
      <c r="F147" s="19">
        <f>'прил 4 ведом'!G29</f>
        <v>562763</v>
      </c>
      <c r="G147" s="19">
        <f>'прил 4 ведом'!H29</f>
        <v>607475</v>
      </c>
      <c r="H147" s="19">
        <f>'прил 4 ведом'!I29</f>
        <v>632242</v>
      </c>
      <c r="I147" s="80"/>
    </row>
    <row r="148" spans="1:9" ht="81" customHeight="1">
      <c r="A148" s="69">
        <v>131</v>
      </c>
      <c r="B148" s="70" t="s">
        <v>56</v>
      </c>
      <c r="C148" s="21">
        <v>8110080210</v>
      </c>
      <c r="D148" s="69">
        <v>800</v>
      </c>
      <c r="E148" s="20"/>
      <c r="F148" s="19">
        <v>1499</v>
      </c>
      <c r="G148" s="19">
        <f aca="true" t="shared" si="22" ref="F148:H149">G149</f>
        <v>1500</v>
      </c>
      <c r="H148" s="19">
        <f t="shared" si="22"/>
        <v>1500</v>
      </c>
      <c r="I148" s="80"/>
    </row>
    <row r="149" spans="1:9" ht="97.5" customHeight="1" hidden="1">
      <c r="A149" s="69">
        <v>135</v>
      </c>
      <c r="B149" s="70" t="s">
        <v>108</v>
      </c>
      <c r="C149" s="21">
        <v>8110080210</v>
      </c>
      <c r="D149" s="69">
        <v>850</v>
      </c>
      <c r="E149" s="20"/>
      <c r="F149" s="19">
        <f t="shared" si="22"/>
        <v>1500</v>
      </c>
      <c r="G149" s="19">
        <f t="shared" si="22"/>
        <v>1500</v>
      </c>
      <c r="H149" s="19">
        <f t="shared" si="22"/>
        <v>1500</v>
      </c>
      <c r="I149" s="80"/>
    </row>
    <row r="150" spans="1:9" ht="30" customHeight="1" hidden="1">
      <c r="A150" s="69">
        <v>136</v>
      </c>
      <c r="B150" s="70" t="s">
        <v>169</v>
      </c>
      <c r="C150" s="21">
        <v>8110080210</v>
      </c>
      <c r="D150" s="69">
        <v>850</v>
      </c>
      <c r="E150" s="20" t="s">
        <v>6</v>
      </c>
      <c r="F150" s="19">
        <f>F151</f>
        <v>1500</v>
      </c>
      <c r="G150" s="19">
        <f>G151</f>
        <v>1500</v>
      </c>
      <c r="H150" s="19">
        <f>H151</f>
        <v>1500</v>
      </c>
      <c r="I150" s="80"/>
    </row>
    <row r="151" spans="1:9" ht="42" customHeight="1" hidden="1">
      <c r="A151" s="69">
        <v>137</v>
      </c>
      <c r="B151" s="70" t="s">
        <v>171</v>
      </c>
      <c r="C151" s="21">
        <v>8110080210</v>
      </c>
      <c r="D151" s="69">
        <v>850</v>
      </c>
      <c r="E151" s="20" t="s">
        <v>8</v>
      </c>
      <c r="F151" s="19">
        <v>1500</v>
      </c>
      <c r="G151" s="19">
        <v>1500</v>
      </c>
      <c r="H151" s="19">
        <v>1500</v>
      </c>
      <c r="I151" s="80"/>
    </row>
    <row r="152" spans="1:9" ht="18" customHeight="1" hidden="1">
      <c r="A152" s="69">
        <v>138</v>
      </c>
      <c r="B152" s="70" t="s">
        <v>60</v>
      </c>
      <c r="C152" s="21">
        <v>8110080850</v>
      </c>
      <c r="D152" s="69"/>
      <c r="E152" s="20"/>
      <c r="F152" s="24">
        <f aca="true" t="shared" si="23" ref="F152:H155">F153</f>
        <v>0</v>
      </c>
      <c r="G152" s="24">
        <f t="shared" si="23"/>
        <v>0</v>
      </c>
      <c r="H152" s="24">
        <f t="shared" si="23"/>
        <v>0</v>
      </c>
      <c r="I152" s="80"/>
    </row>
    <row r="153" spans="1:9" ht="17.25" customHeight="1" hidden="1">
      <c r="A153" s="69">
        <v>139</v>
      </c>
      <c r="B153" s="70" t="s">
        <v>67</v>
      </c>
      <c r="C153" s="21">
        <v>8110080850</v>
      </c>
      <c r="D153" s="69">
        <v>200</v>
      </c>
      <c r="E153" s="20"/>
      <c r="F153" s="19">
        <f t="shared" si="23"/>
        <v>0</v>
      </c>
      <c r="G153" s="19">
        <f t="shared" si="23"/>
        <v>0</v>
      </c>
      <c r="H153" s="19">
        <f t="shared" si="23"/>
        <v>0</v>
      </c>
      <c r="I153" s="80"/>
    </row>
    <row r="154" spans="1:9" ht="17.25" customHeight="1" hidden="1">
      <c r="A154" s="69">
        <v>140</v>
      </c>
      <c r="B154" s="70" t="s">
        <v>69</v>
      </c>
      <c r="C154" s="21">
        <v>8110080850</v>
      </c>
      <c r="D154" s="69">
        <v>240</v>
      </c>
      <c r="E154" s="20"/>
      <c r="F154" s="19">
        <f t="shared" si="23"/>
        <v>0</v>
      </c>
      <c r="G154" s="19">
        <f t="shared" si="23"/>
        <v>0</v>
      </c>
      <c r="H154" s="19">
        <f t="shared" si="23"/>
        <v>0</v>
      </c>
      <c r="I154" s="80"/>
    </row>
    <row r="155" spans="1:9" ht="17.25" customHeight="1" hidden="1">
      <c r="A155" s="69">
        <v>141</v>
      </c>
      <c r="B155" s="70" t="s">
        <v>169</v>
      </c>
      <c r="C155" s="21">
        <v>8110080850</v>
      </c>
      <c r="D155" s="69">
        <v>240</v>
      </c>
      <c r="E155" s="20" t="s">
        <v>6</v>
      </c>
      <c r="F155" s="19">
        <f t="shared" si="23"/>
        <v>0</v>
      </c>
      <c r="G155" s="19">
        <f t="shared" si="23"/>
        <v>0</v>
      </c>
      <c r="H155" s="19">
        <f t="shared" si="23"/>
        <v>0</v>
      </c>
      <c r="I155" s="80"/>
    </row>
    <row r="156" spans="1:9" ht="39" customHeight="1" hidden="1">
      <c r="A156" s="69">
        <v>142</v>
      </c>
      <c r="B156" s="70" t="s">
        <v>178</v>
      </c>
      <c r="C156" s="21">
        <v>8110080850</v>
      </c>
      <c r="D156" s="69">
        <v>240</v>
      </c>
      <c r="E156" s="20" t="s">
        <v>177</v>
      </c>
      <c r="F156" s="19">
        <v>0</v>
      </c>
      <c r="G156" s="19">
        <v>0</v>
      </c>
      <c r="H156" s="19">
        <v>0</v>
      </c>
      <c r="I156" s="80"/>
    </row>
    <row r="157" spans="1:9" ht="55.5" customHeight="1">
      <c r="A157" s="69">
        <v>132</v>
      </c>
      <c r="B157" s="70" t="s">
        <v>50</v>
      </c>
      <c r="C157" s="23">
        <v>9100000000</v>
      </c>
      <c r="D157" s="69"/>
      <c r="E157" s="20"/>
      <c r="F157" s="24">
        <f>F158</f>
        <v>1021035</v>
      </c>
      <c r="G157" s="24">
        <f>G158</f>
        <v>1021035</v>
      </c>
      <c r="H157" s="24">
        <f>H158</f>
        <v>1021035</v>
      </c>
      <c r="I157" s="80"/>
    </row>
    <row r="158" spans="1:9" ht="25.5">
      <c r="A158" s="69">
        <v>133</v>
      </c>
      <c r="B158" s="70" t="s">
        <v>51</v>
      </c>
      <c r="C158" s="21">
        <v>9110000000</v>
      </c>
      <c r="D158" s="69"/>
      <c r="E158" s="20"/>
      <c r="F158" s="19">
        <f>F161</f>
        <v>1021035</v>
      </c>
      <c r="G158" s="19">
        <f>G161</f>
        <v>1021035</v>
      </c>
      <c r="H158" s="19">
        <f>H161</f>
        <v>1021035</v>
      </c>
      <c r="I158" s="80"/>
    </row>
    <row r="159" spans="1:9" ht="90" customHeight="1">
      <c r="A159" s="69">
        <v>134</v>
      </c>
      <c r="B159" s="70" t="s">
        <v>52</v>
      </c>
      <c r="C159" s="21">
        <v>9110080210</v>
      </c>
      <c r="D159" s="69"/>
      <c r="E159" s="20"/>
      <c r="F159" s="19">
        <f aca="true" t="shared" si="24" ref="F159:H162">F160</f>
        <v>1021035</v>
      </c>
      <c r="G159" s="19">
        <f t="shared" si="24"/>
        <v>1021035</v>
      </c>
      <c r="H159" s="19">
        <f t="shared" si="24"/>
        <v>1021035</v>
      </c>
      <c r="I159" s="80"/>
    </row>
    <row r="160" spans="1:9" ht="99" customHeight="1">
      <c r="A160" s="69">
        <v>135</v>
      </c>
      <c r="B160" s="70" t="s">
        <v>262</v>
      </c>
      <c r="C160" s="21">
        <v>9110080210</v>
      </c>
      <c r="D160" s="69">
        <v>100</v>
      </c>
      <c r="E160" s="20"/>
      <c r="F160" s="19">
        <f t="shared" si="24"/>
        <v>1021035</v>
      </c>
      <c r="G160" s="19">
        <f t="shared" si="24"/>
        <v>1021035</v>
      </c>
      <c r="H160" s="19">
        <f t="shared" si="24"/>
        <v>1021035</v>
      </c>
      <c r="I160" s="80"/>
    </row>
    <row r="161" spans="1:9" ht="38.25">
      <c r="A161" s="69">
        <v>136</v>
      </c>
      <c r="B161" s="70" t="s">
        <v>53</v>
      </c>
      <c r="C161" s="21">
        <v>9110080210</v>
      </c>
      <c r="D161" s="69">
        <v>120</v>
      </c>
      <c r="E161" s="20"/>
      <c r="F161" s="19">
        <f t="shared" si="24"/>
        <v>1021035</v>
      </c>
      <c r="G161" s="19">
        <f t="shared" si="24"/>
        <v>1021035</v>
      </c>
      <c r="H161" s="19">
        <f t="shared" si="24"/>
        <v>1021035</v>
      </c>
      <c r="I161" s="80"/>
    </row>
    <row r="162" spans="1:9" ht="12.75">
      <c r="A162" s="69">
        <v>137</v>
      </c>
      <c r="B162" s="70" t="s">
        <v>169</v>
      </c>
      <c r="C162" s="21">
        <v>9110080210</v>
      </c>
      <c r="D162" s="69">
        <v>120</v>
      </c>
      <c r="E162" s="20" t="s">
        <v>6</v>
      </c>
      <c r="F162" s="19">
        <f t="shared" si="24"/>
        <v>1021035</v>
      </c>
      <c r="G162" s="19">
        <f t="shared" si="24"/>
        <v>1021035</v>
      </c>
      <c r="H162" s="19">
        <f t="shared" si="24"/>
        <v>1021035</v>
      </c>
      <c r="I162" s="80"/>
    </row>
    <row r="163" spans="1:9" ht="92.25" customHeight="1">
      <c r="A163" s="69">
        <v>138</v>
      </c>
      <c r="B163" s="70" t="s">
        <v>14</v>
      </c>
      <c r="C163" s="21">
        <v>9110080210</v>
      </c>
      <c r="D163" s="69">
        <v>120</v>
      </c>
      <c r="E163" s="20" t="s">
        <v>7</v>
      </c>
      <c r="F163" s="19">
        <f>'прил 4 ведом'!G14</f>
        <v>1021035</v>
      </c>
      <c r="G163" s="19">
        <f>'прил 4 ведом'!H14</f>
        <v>1021035</v>
      </c>
      <c r="H163" s="19">
        <f>'прил 4 ведом'!I14</f>
        <v>1021035</v>
      </c>
      <c r="I163" s="80"/>
    </row>
    <row r="164" spans="1:9" ht="42" customHeight="1">
      <c r="A164" s="69">
        <v>139</v>
      </c>
      <c r="B164" s="70" t="s">
        <v>203</v>
      </c>
      <c r="C164" s="21">
        <v>0</v>
      </c>
      <c r="D164" s="20" t="s">
        <v>196</v>
      </c>
      <c r="E164" s="20" t="s">
        <v>186</v>
      </c>
      <c r="F164" s="19">
        <f>F168+F165</f>
        <v>98404</v>
      </c>
      <c r="G164" s="19">
        <f>G165+G169</f>
        <v>98404</v>
      </c>
      <c r="H164" s="19">
        <f>H165+H169</f>
        <v>98404</v>
      </c>
      <c r="I164" s="80"/>
    </row>
    <row r="165" spans="1:9" ht="218.25" customHeight="1">
      <c r="A165" s="69">
        <v>140</v>
      </c>
      <c r="B165" s="55" t="s">
        <v>264</v>
      </c>
      <c r="C165" s="21">
        <v>140082110</v>
      </c>
      <c r="D165" s="20" t="s">
        <v>196</v>
      </c>
      <c r="E165" s="20" t="s">
        <v>193</v>
      </c>
      <c r="F165" s="19">
        <f aca="true" t="shared" si="25" ref="F165:H166">F166</f>
        <v>72000</v>
      </c>
      <c r="G165" s="19">
        <f t="shared" si="25"/>
        <v>72000</v>
      </c>
      <c r="H165" s="19">
        <f t="shared" si="25"/>
        <v>72000</v>
      </c>
      <c r="I165" s="80"/>
    </row>
    <row r="166" spans="1:9" ht="15" customHeight="1">
      <c r="A166" s="69">
        <v>141</v>
      </c>
      <c r="B166" s="56" t="s">
        <v>197</v>
      </c>
      <c r="C166" s="21">
        <v>140082110</v>
      </c>
      <c r="D166" s="20" t="s">
        <v>78</v>
      </c>
      <c r="E166" s="20" t="s">
        <v>193</v>
      </c>
      <c r="F166" s="19">
        <f t="shared" si="25"/>
        <v>72000</v>
      </c>
      <c r="G166" s="19">
        <f t="shared" si="25"/>
        <v>72000</v>
      </c>
      <c r="H166" s="19">
        <f t="shared" si="25"/>
        <v>72000</v>
      </c>
      <c r="I166" s="80"/>
    </row>
    <row r="167" spans="1:9" ht="15" customHeight="1">
      <c r="A167" s="69">
        <v>142</v>
      </c>
      <c r="B167" s="56" t="s">
        <v>167</v>
      </c>
      <c r="C167" s="21">
        <v>140082110</v>
      </c>
      <c r="D167" s="69">
        <v>540</v>
      </c>
      <c r="E167" s="20" t="s">
        <v>193</v>
      </c>
      <c r="F167" s="19">
        <f>'прил 4 ведом'!G143</f>
        <v>72000</v>
      </c>
      <c r="G167" s="19">
        <f>'прил 4 ведом'!H143</f>
        <v>72000</v>
      </c>
      <c r="H167" s="19">
        <f>'прил 4 ведом'!I143</f>
        <v>72000</v>
      </c>
      <c r="I167" s="80"/>
    </row>
    <row r="168" spans="1:9" ht="140.25" customHeight="1">
      <c r="A168" s="69">
        <v>143</v>
      </c>
      <c r="B168" s="55" t="s">
        <v>265</v>
      </c>
      <c r="C168" s="21">
        <v>8110082090</v>
      </c>
      <c r="D168" s="20" t="s">
        <v>196</v>
      </c>
      <c r="E168" s="20" t="s">
        <v>184</v>
      </c>
      <c r="F168" s="19">
        <f aca="true" t="shared" si="26" ref="F168:H169">F169</f>
        <v>26404</v>
      </c>
      <c r="G168" s="19">
        <f t="shared" si="26"/>
        <v>26404</v>
      </c>
      <c r="H168" s="19">
        <f t="shared" si="26"/>
        <v>26404</v>
      </c>
      <c r="I168" s="80"/>
    </row>
    <row r="169" spans="1:9" ht="15" customHeight="1">
      <c r="A169" s="69">
        <v>144.293706293706</v>
      </c>
      <c r="B169" s="56" t="s">
        <v>197</v>
      </c>
      <c r="C169" s="21">
        <v>8110082090</v>
      </c>
      <c r="D169" s="69">
        <v>500</v>
      </c>
      <c r="E169" s="20" t="s">
        <v>184</v>
      </c>
      <c r="F169" s="19">
        <f t="shared" si="26"/>
        <v>26404</v>
      </c>
      <c r="G169" s="19">
        <f t="shared" si="26"/>
        <v>26404</v>
      </c>
      <c r="H169" s="19">
        <f t="shared" si="26"/>
        <v>26404</v>
      </c>
      <c r="I169" s="80"/>
    </row>
    <row r="170" spans="1:9" ht="15" customHeight="1">
      <c r="A170" s="69">
        <v>144.538461538462</v>
      </c>
      <c r="B170" s="56" t="s">
        <v>167</v>
      </c>
      <c r="C170" s="21">
        <v>8110082090</v>
      </c>
      <c r="D170" s="69">
        <v>540</v>
      </c>
      <c r="E170" s="20" t="s">
        <v>184</v>
      </c>
      <c r="F170" s="19">
        <f>'прил 4 ведом'!G152</f>
        <v>26404</v>
      </c>
      <c r="G170" s="19">
        <f>'прил 4 ведом'!H152</f>
        <v>26404</v>
      </c>
      <c r="H170" s="19">
        <f>'прил 4 ведом'!I152</f>
        <v>26404</v>
      </c>
      <c r="I170" s="80"/>
    </row>
    <row r="171" spans="1:9" ht="15">
      <c r="A171" s="69">
        <v>146</v>
      </c>
      <c r="B171" s="70" t="s">
        <v>24</v>
      </c>
      <c r="C171" s="69"/>
      <c r="D171" s="20"/>
      <c r="E171" s="69"/>
      <c r="F171" s="61">
        <v>0</v>
      </c>
      <c r="G171" s="61">
        <f>'прил 4 ведом'!H153</f>
        <v>268164</v>
      </c>
      <c r="H171" s="61">
        <f>'прил 4 ведом'!I153</f>
        <v>524605</v>
      </c>
      <c r="I171" s="111"/>
    </row>
    <row r="172" spans="1:9" ht="15">
      <c r="A172" s="139"/>
      <c r="B172" s="139"/>
      <c r="C172" s="69"/>
      <c r="D172" s="27"/>
      <c r="E172" s="69"/>
      <c r="F172" s="19">
        <f>F115+F12</f>
        <v>49288681.13</v>
      </c>
      <c r="G172" s="19">
        <f>G171+G157+G115+G164+G12</f>
        <v>11002131</v>
      </c>
      <c r="H172" s="19">
        <f>H171+H157+H115+H164+H12</f>
        <v>11024906</v>
      </c>
      <c r="I172" s="112"/>
    </row>
    <row r="173" spans="1:9" ht="12.75">
      <c r="A173" s="31"/>
      <c r="B173" s="31"/>
      <c r="C173" s="31"/>
      <c r="D173" s="31"/>
      <c r="E173" s="31"/>
      <c r="F173" s="31"/>
      <c r="G173" s="31"/>
      <c r="H173" s="31"/>
      <c r="I173" s="80"/>
    </row>
  </sheetData>
  <sheetProtection/>
  <mergeCells count="14">
    <mergeCell ref="C8:C10"/>
    <mergeCell ref="D8:D10"/>
    <mergeCell ref="A2:I2"/>
    <mergeCell ref="A3:I3"/>
    <mergeCell ref="A1:H1"/>
    <mergeCell ref="A7:H7"/>
    <mergeCell ref="A5:H6"/>
    <mergeCell ref="A172:B172"/>
    <mergeCell ref="F8:F10"/>
    <mergeCell ref="G8:G10"/>
    <mergeCell ref="H8:H10"/>
    <mergeCell ref="E8:E10"/>
    <mergeCell ref="A8:A10"/>
    <mergeCell ref="B8:B10"/>
  </mergeCells>
  <printOptions/>
  <pageMargins left="0.7874015748031497" right="0.1968503937007874" top="0.1968503937007874" bottom="0.1968503937007874" header="0.11811023622047245" footer="0.196850393700787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2:B26"/>
  <sheetViews>
    <sheetView zoomScalePageLayoutView="0" workbookViewId="0" topLeftCell="A1">
      <selection activeCell="J17" sqref="J17"/>
    </sheetView>
  </sheetViews>
  <sheetFormatPr defaultColWidth="9.00390625" defaultRowHeight="12.75"/>
  <sheetData>
    <row r="12" ht="12.75">
      <c r="B12" s="73"/>
    </row>
    <row r="15" ht="12.75">
      <c r="B15" s="73"/>
    </row>
    <row r="18" ht="12.75">
      <c r="B18" s="73"/>
    </row>
    <row r="19" ht="12.75">
      <c r="B19" s="74"/>
    </row>
    <row r="22" ht="12.75">
      <c r="B22" s="73"/>
    </row>
    <row r="23" ht="12.75">
      <c r="B23" s="74"/>
    </row>
    <row r="24" ht="12.75">
      <c r="B24" s="74"/>
    </row>
    <row r="25" ht="12.75">
      <c r="B25" s="73"/>
    </row>
    <row r="26" ht="12.75">
      <c r="B26" s="7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Мокрушинский</dc:creator>
  <cp:keywords/>
  <dc:description/>
  <cp:lastModifiedBy>RePack by Diakov</cp:lastModifiedBy>
  <cp:lastPrinted>2023-06-13T02:43:03Z</cp:lastPrinted>
  <dcterms:created xsi:type="dcterms:W3CDTF">2010-12-02T07:50:49Z</dcterms:created>
  <dcterms:modified xsi:type="dcterms:W3CDTF">2023-06-13T03:47:48Z</dcterms:modified>
  <cp:category/>
  <cp:version/>
  <cp:contentType/>
  <cp:contentStatus/>
</cp:coreProperties>
</file>