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55" windowHeight="8640" tabRatio="676" activeTab="1"/>
  </bookViews>
  <sheets>
    <sheet name="текст5" sheetId="1" r:id="rId1"/>
    <sheet name="прил 4 доходы" sheetId="2" r:id="rId2"/>
    <sheet name="прил 5 РП" sheetId="3" r:id="rId3"/>
    <sheet name="прил 6 ведом" sheetId="4" r:id="rId4"/>
    <sheet name="прил 7 ЦСР,ВР,РП" sheetId="5" r:id="rId5"/>
    <sheet name="прил 8 РП,ЦСР,ВР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<sst xmlns="http://schemas.openxmlformats.org/spreadsheetml/2006/main" count="1488" uniqueCount="439">
  <si>
    <t>Другие вопросы в области национальной  безопасности и правоохранительной деятельности</t>
  </si>
  <si>
    <t>0300</t>
  </si>
  <si>
    <t>0314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</si>
  <si>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</si>
  <si>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</si>
  <si>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</si>
  <si>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</si>
  <si>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</si>
  <si>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</si>
  <si>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</si>
  <si>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</si>
  <si>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</si>
  <si>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</si>
  <si>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</si>
  <si>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</si>
  <si>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</si>
  <si>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</si>
  <si>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</si>
  <si>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</si>
  <si>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0111</t>
  </si>
  <si>
    <t xml:space="preserve">                                                    </t>
  </si>
  <si>
    <t xml:space="preserve">Культура, кинематография                                                          </t>
  </si>
  <si>
    <t xml:space="preserve">                             </t>
  </si>
  <si>
    <t>Культура, кинематография</t>
  </si>
  <si>
    <t>Условно утвержденные расходы</t>
  </si>
  <si>
    <t>805 1 11 05070 00 0000 120</t>
  </si>
  <si>
    <t>Администрация Галанинского сельсовета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</si>
  <si>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</si>
  <si>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</si>
  <si>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5</t>
    </r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</si>
  <si>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</si>
  <si>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Подпрограмма "Обеспечение  безопасности жителей Галанинского сельсовета "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</si>
  <si>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</si>
  <si>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</si>
  <si>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</si>
  <si>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Всего</t>
  </si>
  <si>
    <t>(рублей)</t>
  </si>
  <si>
    <t>№  строки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</si>
  <si>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</si>
  <si>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</si>
  <si>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</si>
  <si>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</si>
  <si>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</si>
  <si>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</si>
  <si>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</si>
  <si>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</si>
  <si>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Функционирование администрации Галанинского сельсовета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</si>
  <si>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</si>
  <si>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Дорожное хозяйство (дорожные фонды)</t>
  </si>
  <si>
    <t>Земельный налог с организаций</t>
  </si>
  <si>
    <t>182 1 06 06030 00 0000 110</t>
  </si>
  <si>
    <t>182 1 06 06033 10 0000 110</t>
  </si>
  <si>
    <t>182 1 06 06040 00 0000 110</t>
  </si>
  <si>
    <t>Земельный налог с физических лиц. обладающих земельным участком, расположенным в границах сельских поселений</t>
  </si>
  <si>
    <t>182 1 06 06043 10 0000 110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</si>
  <si>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</si>
  <si>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</si>
  <si>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</si>
  <si>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</si>
  <si>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</si>
  <si>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</si>
  <si>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</si>
  <si>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</si>
  <si>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</si>
  <si>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</si>
  <si>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</si>
  <si>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</si>
  <si>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>Доходы бюджета поселений  2020 года</t>
  </si>
  <si>
    <t>540</t>
  </si>
  <si>
    <t>500</t>
  </si>
  <si>
    <t>Сумма на 2020 год</t>
  </si>
  <si>
    <t>000 1 08 04020 01 0000 110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</si>
  <si>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</si>
  <si>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</si>
  <si>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</si>
  <si>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</si>
  <si>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0002 02 0000 00 0000 000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</si>
  <si>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</si>
  <si>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</si>
  <si>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</si>
  <si>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</si>
  <si>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</si>
  <si>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</si>
  <si>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</si>
  <si>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Акцизы по подакцизным товарам (продукции), производимым на территории Российской Федерации</t>
  </si>
  <si>
    <t>Доходы бюджета поселений  2019 года</t>
  </si>
  <si>
    <t>Сумма на 2019 год</t>
  </si>
  <si>
    <t>1400S5550</t>
  </si>
  <si>
    <t xml:space="preserve">Подпрограмма " Поддержка искусства и народного творчества" </t>
  </si>
  <si>
    <t xml:space="preserve"> </t>
  </si>
  <si>
    <t>к  Решению Галанинского сельского</t>
  </si>
  <si>
    <t>Дотации бюджетам сельских поселений  на выравнивание бюджетной обеспеченности</t>
  </si>
  <si>
    <t xml:space="preserve">Субвенции бюджетам субъектов Российской Федерации </t>
  </si>
  <si>
    <t>Дотации бюджетам сельских поселений на выравнивание бюджетной обеспеченности из районного фонда финансовой поддержки</t>
  </si>
  <si>
    <t xml:space="preserve">Дотации бюджетам бюджетной системы Российской Федерации </t>
  </si>
  <si>
    <t>000 1 03 00000 00 0000 000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</si>
  <si>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</si>
  <si>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000 1 06 06000 00 0000 110</t>
  </si>
  <si>
    <t>000 1 06 01000 00 0000 110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</si>
  <si>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</si>
  <si>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</si>
  <si>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</si>
  <si>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</si>
  <si>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</si>
  <si>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</si>
  <si>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870</t>
  </si>
  <si>
    <t>Резервные средства</t>
  </si>
  <si>
    <t>100</t>
  </si>
  <si>
    <t>Уплата налогов, сборов и иных платежей</t>
  </si>
  <si>
    <t>Галанинский сельский Совет депутатов</t>
  </si>
  <si>
    <t xml:space="preserve">                                                                                                                                                                                                      Приложение 7</t>
  </si>
  <si>
    <t>Наименование кода классификации доходов бюджета</t>
  </si>
  <si>
    <t>Код классификации доходов бюджета</t>
  </si>
  <si>
    <t>Подпрограмма  "Благоустройство  территории Галанинского сельсовета"</t>
  </si>
  <si>
    <t xml:space="preserve">Подпрограмма "Содержания автомобильных дорог общего пользования Галанинского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</si>
  <si>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</si>
  <si>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</si>
  <si>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</si>
  <si>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Прочие межбюджетные трансферты, передаваемые бюджетам сельских поселений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</si>
  <si>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</si>
  <si>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</si>
  <si>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805 1 11 05075 10 0000 120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</si>
  <si>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</si>
  <si>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</si>
  <si>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"Создание безопасных и комфортных условий для проживания на территории Галанинского сельсовета" </t>
  </si>
  <si>
    <t xml:space="preserve">Подпрограмма  "Благоустройство  территории Галанинского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</si>
  <si>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</si>
  <si>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</si>
  <si>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</si>
  <si>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</si>
  <si>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 xml:space="preserve">Подпрограмма "Поддержка искусства и народного творчества" 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</si>
  <si>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</si>
  <si>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Организация и проведение аккарицидных обработок мест массового отдыза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</si>
  <si>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Уличное освещение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</si>
  <si>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Организация и содержание мест захоронения  на территории Галанинского сельсоветав рамках подпрограммы "Благоустройство  территории Галанинского сельсовета"муниципальной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</si>
  <si>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Мероприятия в области занятости населения в рамках подпрограммы "Благоустройство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</si>
  <si>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Подпрограмма  "Прочие мероприятия Галанинского сельсовета "</t>
  </si>
  <si>
    <t>Организация и проведение аккарицидных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</si>
  <si>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Красноярский край Казачинский район</t>
  </si>
  <si>
    <t>Организация и проведение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</si>
  <si>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                                                                                                                                                                                                      Приложение 6</t>
  </si>
  <si>
    <t>№ строки</t>
  </si>
  <si>
    <t>000 1 06 00000 00 0000 000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</si>
  <si>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</si>
  <si>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админитсрации Галанинского сельсовета в рамках непрограммных расходов отдельных органов местного самоуправления.</t>
  </si>
  <si>
    <t>Муниципальная программа Галанинского сельсовета "Развитие культуры"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</si>
  <si>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</si>
  <si>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</si>
  <si>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</si>
  <si>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</si>
  <si>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</si>
  <si>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</si>
  <si>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Налоги на имущество физических лиц</t>
  </si>
  <si>
    <t>182 1 06 01030 10 0000 110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</si>
  <si>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</si>
  <si>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</si>
  <si>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</si>
  <si>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</si>
  <si>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</si>
  <si>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</si>
  <si>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</si>
  <si>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БЕЗВОЗМЕЗДНЫЕ ПОСТУПЛЕНИЯ</t>
  </si>
  <si>
    <t>Иные межбюджетные трансферты</t>
  </si>
  <si>
    <t>Приложение 4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</si>
  <si>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</si>
  <si>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</si>
  <si>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</si>
  <si>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</si>
  <si>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</si>
  <si>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</si>
  <si>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182 1 01 02030 01 0000 110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</si>
  <si>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</si>
  <si>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</si>
  <si>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</si>
  <si>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</si>
  <si>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</si>
  <si>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</si>
  <si>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</si>
  <si>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</si>
  <si>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Национальная безопасность и правоохранительная деятельность</t>
  </si>
  <si>
    <t>1403</t>
  </si>
  <si>
    <t>Прочие межбюджетные трансферты общего характера</t>
  </si>
  <si>
    <t>1400</t>
  </si>
  <si>
    <t>1100</t>
  </si>
  <si>
    <t>1101</t>
  </si>
  <si>
    <t>Доходы бюджета поселений на 2019 год и плановый период 2020-2021 годов</t>
  </si>
  <si>
    <t>Доходы бюджета поселений  2021 года</t>
  </si>
  <si>
    <t>182 1 01 020020 10 0000 110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</si>
  <si>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</si>
  <si>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</si>
  <si>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 лиц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</si>
  <si>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2019 год и плановый период 2020-2021 годов</t>
  </si>
  <si>
    <t>Сумма на 2021 год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</si>
  <si>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</si>
  <si>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</si>
  <si>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</si>
  <si>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</si>
  <si>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</si>
  <si>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 xml:space="preserve">       Ведомственная структура расходов бюджета поселения на 2019 год  и плановый период 2020-2021 годов</t>
  </si>
  <si>
    <t>Сумма на    2021 год</t>
  </si>
  <si>
    <t>Мероприятия по содержанию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Галанинского сельсовета на 2019-2021 годы" муниципальной программы Галанинского сельсовета "Создание безопасных и комфортных условий для проживания на территории Галанинского сельсовета" на 2019-2021 годы</t>
  </si>
  <si>
    <t>000</t>
  </si>
  <si>
    <t>Закупка товаров, работ и услуг для обеспечения государственных (муниципальных) нужд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</si>
  <si>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(на капитальный ремонт и ремонт автомобильных дорог общего пользования местного значения)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</si>
  <si>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01200S5080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</si>
  <si>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Галанинскогос сельсовета" муниципальной программы Галанинского сельсовета Создание безопасных и комфортных условий для проживания на территории Галанинского сельсовета"</t>
  </si>
  <si>
    <t>Межбюджетные трансферты</t>
  </si>
  <si>
    <t>Прочие межбюджетные трансферты передоваемые бюджетам муниципальных районов из бюджетов поселений на осуществление части полномочий органами местного самоуправления поселений,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</si>
  <si>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 xml:space="preserve">       Распределение бюджетных ассигнований по целевым статьям (муниципальным программам Галанинского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2019 год и плановый период 2020-2021 годы</t>
  </si>
  <si>
    <t>Сумма на    2019 год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</si>
  <si>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</si>
  <si>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Закупки товаров, работ и услуг для государственных (муниципальных ) нужд.</t>
  </si>
  <si>
    <t>Иные закупки товаров и услуг для обеспечения государственных (муниципальных) нужд</t>
  </si>
  <si>
    <t>Подпрограмма "Сохранение культурного наследия"</t>
  </si>
  <si>
    <t xml:space="preserve">Обеспечение деятельности (оказания услуг) ведомственных учреждений в рамках подпрограммы "Сохранение культурного наследия " муниципальной программы Галанинского сельсовета "Развитие культуры"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</si>
  <si>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культуры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</si>
  <si>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СОЦИАЛЬНАЯ ПОЛИТИКА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</si>
  <si>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 на 2019-2021 года.</t>
  </si>
  <si>
    <t>Подпрограмма "Прочие мероприятия Галанинского сельсовета на 2019-2021 года"</t>
  </si>
  <si>
    <t>МЕЖБЮДЖЕТНЫЕ ТРАНСФЕРТЫ ОБЩЕГО ХАРАКТЕРА БЮДЖЕТАМ БЮДЖЕТНОЙ СМЕТЫ РОССИЙСКОЙ ФЕДЕРАЦИИ</t>
  </si>
  <si>
    <t>Непрограмные расходы отдельных органов местного самоуправления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</si>
  <si>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</si>
  <si>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</si>
  <si>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</si>
  <si>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</si>
  <si>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ЗДРАВООХРАНЕНИЕ</t>
  </si>
  <si>
    <t>ФИЗИЧЕСКАЯ КУЛЬТУРА И СПОРТ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</si>
  <si>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</si>
  <si>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к   Решению Галанинского сельского</t>
  </si>
  <si>
    <t>к Решению Галанинского сельского</t>
  </si>
  <si>
    <t>805 2 02 49999 10 0007 150</t>
  </si>
  <si>
    <t>805 2 02 49999 10 0002 150</t>
  </si>
  <si>
    <t>805 2 02 49999 10 0000 150</t>
  </si>
  <si>
    <t>805 2 02 49999 00 0000 150</t>
  </si>
  <si>
    <t>000 2 02 40000 00 0000 150</t>
  </si>
  <si>
    <t>805 2 02 35118 10 0000 150</t>
  </si>
  <si>
    <t>805 2 02 30024 10 4901 150</t>
  </si>
  <si>
    <t>000 2 02 30000  10 0000 150</t>
  </si>
  <si>
    <t>000 2 02 30000 00 0000 150</t>
  </si>
  <si>
    <t>805 2 02 15001 10 0030 150</t>
  </si>
  <si>
    <t>805 2 02 15001 10 0020 150</t>
  </si>
  <si>
    <t>805 2 02 15001 10 0000 150</t>
  </si>
  <si>
    <t>805 2 02 15001 00 0000 150</t>
  </si>
  <si>
    <t>000 2 02 10000 00 0000 150</t>
  </si>
  <si>
    <t>805 2 02 30024 00 0000 150</t>
  </si>
  <si>
    <t>805 202 49999 10 7412 150</t>
  </si>
  <si>
    <t>805 202 49999 10 0018 150</t>
  </si>
  <si>
    <t>805 202 49999 10 7508 150</t>
  </si>
  <si>
    <t>Иные межбюджетные трансферты, передаваемые бюджетам сельских поселений на  региональные выплаты и выплаты,обеспечивающие уровень заработной платы работников бюджетной сферы не ниже размера минимальной заработной платы за счет средств краевого бюджета</t>
  </si>
  <si>
    <t>Иные межбюджетные трансферты, передаваемые бюджетам сельских поселений на обеспечение  первичных мер пожарной безопасности на территории Казачинского района  за счет средств краевого бюджета</t>
  </si>
  <si>
    <t>Иные межбюджетные трансферты, передаваемые бюджетам сельских поселений на организацию и проведение акарицидной обработок мест массового отдыха населения за счет средств краевого бюджета</t>
  </si>
  <si>
    <t>Иные межбюджетные трансферты бюджетам поселений на содержание автомобильных дорог общего пользованияместного значения   за счет средств дорожного фонда Красноярского края</t>
  </si>
  <si>
    <t>Расходы на  региональные выплаты и выплаты,обеспечивающие уровень заработной платы работников бюджетной сферы не ниже размера минимальной заработной платы за счет средств краевого бюджета</t>
  </si>
  <si>
    <t>0310</t>
  </si>
  <si>
    <t>Обеспечение пожарной безопасности</t>
  </si>
  <si>
    <t xml:space="preserve">Подпрограмма  "Обеспечение безопасности жителей Галанинского  сельсовета" </t>
  </si>
  <si>
    <t xml:space="preserve">Обеспечение софинансирования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</si>
  <si>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01300S4120</t>
  </si>
  <si>
    <t xml:space="preserve">Содержание автомобильных дорог и инженерных сооружений на них в границах поселений за счет средств 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комфлотных условий для проживания на территории Галанинского сельсовета" </t>
  </si>
  <si>
    <t>1200S5080</t>
  </si>
  <si>
    <t xml:space="preserve">                                                           РЕШЕНИЕ</t>
  </si>
  <si>
    <t xml:space="preserve">                                                        </t>
  </si>
  <si>
    <t xml:space="preserve">       В соответствии со статьей 59 Устава Галанинского сельсовета Галанинский сельский  Совет </t>
  </si>
  <si>
    <t xml:space="preserve"> депутатов Решил:</t>
  </si>
  <si>
    <t xml:space="preserve">        Статья 1.</t>
  </si>
  <si>
    <t>2. В приложении 1 строки 2-9 изложить в следующей редакции:</t>
  </si>
  <si>
    <t>сельсовета на 2018 год и</t>
  </si>
  <si>
    <t>805 1 05 00 00 00 0000 000</t>
  </si>
  <si>
    <t>805 1 05 00 00 00 0000 500</t>
  </si>
  <si>
    <t>805 1 05 02 00 00 0000 500</t>
  </si>
  <si>
    <t>805 1 05 02 01 00 0000 510</t>
  </si>
  <si>
    <t>Увеличение прочих остатков  денежных средств бюджетов</t>
  </si>
  <si>
    <t>805 1 05 02 01 10 0000 510</t>
  </si>
  <si>
    <t>Увеличение прочих остатков  денежных средств бюджетов поселения</t>
  </si>
  <si>
    <t>805 1 05 00 00 00 0000 600</t>
  </si>
  <si>
    <t>Уменьшение остатков средств</t>
  </si>
  <si>
    <t>805 1 05 02 00 00 0000 600</t>
  </si>
  <si>
    <t>Уменьшение прочих остатков средств бюджетов</t>
  </si>
  <si>
    <t>805 1 05 02 01 00 0000 610</t>
  </si>
  <si>
    <t>Уменьшение прочих остатков денежных средств бюджетов</t>
  </si>
  <si>
    <t>Уменьшение прочих остатков денежных средств бюджетов поселения</t>
  </si>
  <si>
    <t>Итого источников финансирования дефицита бюджета</t>
  </si>
  <si>
    <t>3. Приложения 4 изложить в редакции согласно приложению 1 к данному Решению</t>
  </si>
  <si>
    <t>4. Приложения 5 изложить в редакции согласно приложению 2 к данному Решению</t>
  </si>
  <si>
    <t>5. Приложения 6 изложить в редакции согласно приложению 3 к данному Решению</t>
  </si>
  <si>
    <t>6. Приложения 7 изложить в редакции согласно приложению 4 к данному Решению</t>
  </si>
  <si>
    <t>7. Приложение 8 изложить в редакции согласно приложению 5 к данному Решению</t>
  </si>
  <si>
    <t xml:space="preserve">          Статья 2. Вступление в силу Решения</t>
  </si>
  <si>
    <t xml:space="preserve">Статью 10 изложить в следующей редакции : "Статья 10. Муниципальный дорожный фонд  утвердить в сумме </t>
  </si>
  <si>
    <t>"Статья 15. Вступление в силу настоящего решения.</t>
  </si>
  <si>
    <t>Настоящее Решение вступает в силу в день, следующий за днем его официального опубликования</t>
  </si>
  <si>
    <t>в газете "Галанинский вестник"</t>
  </si>
  <si>
    <t>Председатель Галанинского сельского Совета депутатов                                            В.М.Кузьмин</t>
  </si>
  <si>
    <t>Глава Галанинского сельсовета                                                                                         Т.Е.Ритерс</t>
  </si>
  <si>
    <t xml:space="preserve"> О внесении изменений в решение от  20.012.2018г  №  31-90</t>
  </si>
  <si>
    <t>«О  бюджете Галанинского сельсовета на 2019 год и</t>
  </si>
  <si>
    <t xml:space="preserve"> плановый период  2020-2021 годов»</t>
  </si>
  <si>
    <t xml:space="preserve">        Внести в Решение Галанинского сельского Совета депутатов от 20.12.2018г № 31-90 "О бюджете</t>
  </si>
  <si>
    <t>Галанинского сельсовета на 2019 год и плановый период 2020-2021 годов" следующие изменения:</t>
  </si>
  <si>
    <t>П.п. 1-2 п. 1 статьи 1 "Основные характеристики бюджета поселения на 2019 год и плановый период</t>
  </si>
  <si>
    <t>2020-2021 годов" изложить в следующей редакции:</t>
  </si>
  <si>
    <t>3) Дефицит бюджета поселения в сумме 37 289,05 рублей</t>
  </si>
  <si>
    <t>4) Источники внутреннего финансирования дефицита бюджета поселения в сумме 37 289,05 рублей.</t>
  </si>
  <si>
    <t>2020г. -  360 776,00руб.</t>
  </si>
  <si>
    <t>2021г. -  388 893,00руб.</t>
  </si>
  <si>
    <t>805 202 49999 10 7492 150</t>
  </si>
  <si>
    <t>Иные межбюджетные трансферты  направленные на  повышение безопасности дорожного движенияза  за счет средств краевого бюджета  в рамках подпрограммы "Повышение безопасности дорожного движения в Казачинском районе"муниципальной программы Казачинского района  "Развитие транспортной системы Казачинского района</t>
  </si>
  <si>
    <t>409</t>
  </si>
  <si>
    <t xml:space="preserve">Обеспечение организации и проведения акарицидных обработок мест массового отдыха  населения за счет средств местного бюджета в рамках подпрограммы «Прочие мероприятия Галанинского сельсовета» муниципальной  программы  «Создание безопасных и комфортных условий для проживания на территории Галанинского сельсовета» </t>
  </si>
  <si>
    <t>Закупка товаров, работ и услуг для государственных (муниципальных) нужд</t>
  </si>
  <si>
    <t>01400S5550</t>
  </si>
  <si>
    <t>805 202 49999 10 7641 150</t>
  </si>
  <si>
    <t>ДОХОДЫ ОТ ОКАЗАНИЯ ПЛАТНЫХ УСЛУГ И КОМПЕНСАЦИИ ЗАТРАТ ГОСУДАРСТВА</t>
  </si>
  <si>
    <t>805 11300000000000000</t>
  </si>
  <si>
    <t>Доходы от компенсации затрат государства</t>
  </si>
  <si>
    <t>805 11302000000000130</t>
  </si>
  <si>
    <t>Прочие доходы от компенсации затрат государства</t>
  </si>
  <si>
    <t>805 11302990000000130</t>
  </si>
  <si>
    <t>Прочие доходы от компенсации затрат бюджетов сельских поселений</t>
  </si>
  <si>
    <t>805 11302995100000130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</si>
  <si>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</si>
  <si>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</si>
  <si>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</si>
  <si>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</si>
  <si>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</si>
  <si>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</si>
  <si>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Иные межбюджетные трансферты  направленные на  осуществление  расходов, направленных на реализацию мероприятий по поддержке местных инициатив  за счет средств краевого бюджета   в рамках непрограммных расходов отдельных органов местного самоуправления</t>
  </si>
  <si>
    <t>Расходы на реализацию мероприятий по поддержке местных инициатив за счет субсидий из краевого бюджета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</si>
  <si>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Обеспечение софинансирования расходов на реализацию мероприятий по поддержке местных инициатив за счет средств местного бюджета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</si>
  <si>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01100S6410</t>
  </si>
  <si>
    <t>1100S6410</t>
  </si>
  <si>
    <t xml:space="preserve">                                                                           Российская Федерация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</si>
  <si>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</si>
  <si>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</si>
  <si>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</si>
  <si>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</si>
  <si>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</si>
  <si>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</si>
  <si>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</si>
  <si>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</si>
  <si>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</si>
  <si>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</si>
  <si>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</si>
  <si>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</si>
  <si>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</si>
  <si>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805 20400000000000000</t>
  </si>
  <si>
    <t>805 20405000100000180</t>
  </si>
  <si>
    <t>805 20405099100000180</t>
  </si>
  <si>
    <t>805 20700000000000000</t>
  </si>
  <si>
    <t>ПРОЧИЕ БЕЗВОЗМЕЗДНЫЕ ПОСТУПЛЕНИЯ</t>
  </si>
  <si>
    <t>805 20705000100000180</t>
  </si>
  <si>
    <t>Прочие безвозмездные поступления в бюджеты сельских поселений</t>
  </si>
  <si>
    <t>805 20705030100000180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</si>
  <si>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</si>
  <si>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сельсовета</t>
  </si>
  <si>
    <t>Руководство и управление в сфере установленных функций органов местного самоуправления в рамках непрограм-ных расходов на функционирование высшего должностного лица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</si>
  <si>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</si>
  <si>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</si>
  <si>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отделтьных органов местного самоуправления.</t>
  </si>
  <si>
    <t>Руководство и управление в сфере установленных функций органов местного самоуправления в рамках непро-граммных расходов отдельных органов местного самоуправления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</si>
  <si>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 на 2014-2016 годы.</t>
  </si>
  <si>
    <t>Подпрограмма "Благоустройство территории Галанинского сельсовета"</t>
  </si>
  <si>
    <t>Уличное освещение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терри-тории Галанинского сельсовета"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</si>
  <si>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</si>
  <si>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20</t>
  </si>
  <si>
    <t>Подпрограмма "Обеспечение безопасности жителей Галанинского сельсовета"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</si>
  <si>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</si>
  <si>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Обеспечение первичных мер пожарной безопасности за счет средств местного бюджета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</si>
  <si>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Другие вопросы в области национальной безопасности и правоохранительной деятельности</t>
  </si>
  <si>
    <t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</si>
  <si>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Подпрограмма "Содержание автомобильных дорог общего пользования"</t>
  </si>
  <si>
    <t>Содержание автомобильных дорог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</si>
  <si>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Реализация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Казачинского района"</t>
  </si>
  <si>
    <t>Реализация мероприятий, направленных на повышение безопасности дорожного движения, за счет средств местного бюджета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Казачинского района"</t>
  </si>
  <si>
    <t>Организация и содержание мест захоронения на территории Галанинского сельсовета а рамках подпрограммы "Благоустройство территории Галанинского сельсовета " муниципальной программой Галанинского сельсовета "Создание безопасных и комфортных условий для проживания на территории Галанинского сельсовета"</t>
  </si>
  <si>
    <t>КУЛЬТУРА, КИНЕМАТОГРАФИЯ</t>
  </si>
  <si>
    <t>Подпрограмма "Прочие мероприятия Галанинского сельсовета на 2014-2016 годы"</t>
  </si>
  <si>
    <t>Межбюджетные трансферты, передоваемые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культуры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</si>
  <si>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"Прочие мероприятия Галанинского сельсовета "</t>
  </si>
  <si>
    <t>Обеспечение организации и проведения акарицидных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 " муниципальной программы "Создание безопасных и комфортных условий для проживания на территории Галанинского сельсовета"</t>
  </si>
  <si>
    <t>Обеспечение организации и проведения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</si>
  <si>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Физическая культура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</si>
  <si>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</si>
  <si>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Галанинского сельсовета "Развитие культуры"</t>
  </si>
  <si>
    <t>МЕЖБЮДЖЕТНЫЕ ТРАНСФЕРТЫ ОБЩЕГО ХАРАКТЕРА БЮДЖЕТАМ БЮДЖЕТНОЙ СИСТЕМЫ РОССИЙСКОЙ ФЕДЕРАЦИИ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</si>
  <si>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"Благоустройство территории Галанинского сельсовета" мцниципальной программы "Создание безопасных и комфортных условий для проживания на территории Галанинского сельсовета" </t>
  </si>
  <si>
    <t xml:space="preserve">Мероприятия по содержанию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</si>
  <si>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805 202 49999 10 5035 150</t>
  </si>
  <si>
    <t>805 202 49999 10 S509 150</t>
  </si>
  <si>
    <t>Иные межбюджетные трансферты на капитальный ремонт и ремонт автомобильных дорог общего пользования местного значения 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</si>
  <si>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Иные межбюджетные трансферты  направленные на осуществление расходов, направленных на благоустройство населенных пунктов, находящихся на пути следования туристических потоков, связанных с празднованием 400-летия города Енисейска</t>
  </si>
  <si>
    <t>01200S5090</t>
  </si>
  <si>
    <t xml:space="preserve">Капитальный ремонт и ремонт автомобильных дорог общего пользования местного значения  за счет средств дорожного фонда Красноярского края  в рамках подпрограммы "Содержание автомобильных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</si>
  <si>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Софинансирование на капитальный ремонт и ремонт автомобильных дорог общего пользования местного значения  за счет средств дорожного фонда Красноярского края  в рамках подпрограммы "Содержание автомобильных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</si>
  <si>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013R374920</t>
  </si>
  <si>
    <t>Расходы,  направленные на осуществление расходов, направленных на благоустройство населенных пунктов, находящихся на пути следования туристических потоков, связанных с празднованием 400-летия города Енисейска</t>
  </si>
  <si>
    <t>18 сентября 2019г.              С.Галанино                            №  35-105</t>
  </si>
  <si>
    <t>№ 37-112</t>
  </si>
  <si>
    <t>1) Утвердить общий объём доходов бюджета поселения в сумме 12 577 311,54 рублей;</t>
  </si>
  <si>
    <t>2) Утвердить общий объём расходов бюджета поселения в сумме  12 614 600,59  рублей;</t>
  </si>
  <si>
    <t>2019г.- 3 492 668,07 руб.</t>
  </si>
  <si>
    <t>Совета депутатов от      18.09.2019 №  37-112</t>
  </si>
  <si>
    <t>Совета депутатов  от     18.09.2019г  № 37-112</t>
  </si>
  <si>
    <t>Совета депутатов  от  18.09.2019г  № 37-112</t>
  </si>
  <si>
    <t>Закупки товаров, работ и услуг для обеспечения государственных (муниципальных) нужд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</si>
  <si>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</si>
  <si>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Софинансирование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</si>
  <si>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Реализация мероприятий, направленных на  повышение безопасности дорожного движенияза  за счет средств дорожного фонда Красноярского края  в рамках подпрограммы "Повышение безопасности дорожного движения в Казачинском районе"муниципальной программы Казачинского района  "Развитие транспортной системы Казачинского района" </t>
  </si>
  <si>
    <t>Закупки товаров, работ и услуг для обеспечения государственных (муниципальных ) нужд.</t>
  </si>
  <si>
    <t xml:space="preserve">Реализация  мероприятий направленных на  повышение безопасности дорожного движения за счет средств  местного бюджета    в рамках подпрограммы "Повышение безопасности дорожного движения в Казачинском районе"муниципальной программы Казачинского района  "Развитие транспортной системы Казачинского района" </t>
  </si>
  <si>
    <t>Расходы, направленные на осуществления расходов, направленных на благоустройство населенных пунктов, находящихся на пути следования туристических потоков, связанных с празднованием 400-летия города Енисейска</t>
  </si>
  <si>
    <t>Совета депутатов  от    18.09.2019г  № 37-112</t>
  </si>
  <si>
    <t>Подпрограмма "Обеспечение безопасности жителей Галанинского сельсовета "</t>
  </si>
  <si>
    <t xml:space="preserve">                                                                                                                                                            Приложение 8</t>
  </si>
  <si>
    <t>Совета депутатов  от     18.09.2019г  №37-112</t>
  </si>
  <si>
    <t xml:space="preserve">       Распределение бюджетных ассигнований по разделам, подразделам, целевым статьям                                            ( муниципальным программам Галанинского сельсовета и непрограмным направлениям деятельности), группам и подгруппам видов расходов классификации расходов Галанинского сельсовета на 2019 год  и плановый период 2020-2021 годов</t>
  </si>
  <si>
    <t>Функционированиеадминистрации Галанинского сельсовета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</si>
  <si>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</t>
  </si>
  <si>
    <t>Муниципвальная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</si>
  <si>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Подпрограмма "Благоустройство территори  Галанинского сельсовета"</t>
  </si>
  <si>
    <t>Региональные выплаты и выплаты,обеспечивающие уровень заработной платы работников бюджетной сферы не ниже размера минимальной заработной платы за счет средств краевого бюджета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</si>
  <si>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</si>
  <si>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самоуправления.</t>
  </si>
  <si>
    <t>НАЦИОНАЛЬНАЯ БЕЗОПАСТНОСТЬ И ПРАВООХРАНИТЕЛЬНАЯ ДЕЯТЕЛЬНОСТЬ</t>
  </si>
  <si>
    <t>Подпрограмма "Обеспечение  безопасности жителей Галанинского сельсовета"</t>
  </si>
  <si>
    <t>Подпрограмма "Содержание автомобильных дорог общего пользования Галанинского сельсовета "</t>
  </si>
  <si>
    <t xml:space="preserve">Мероприятия по содержанию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комфлотных условий для проживания на территории Галанинского сельсовета" </t>
  </si>
  <si>
    <t xml:space="preserve">Софинансирование расходов на осуществление дорожной деятельности в отношении автомобильных дорог общего пользования местного значения (на капитальный ремонт и ремонт автомобильных дорог общего пользования местного значения)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комфлотных условий для проживания на территории Галанинского сельсовета" </t>
  </si>
  <si>
    <t xml:space="preserve">Содержание автомобильных дорог и инженерных сооружений на них в границах поселений за счет средств муниципального дорожного фонда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комфлотных условий для проживания на территории Галанинского сельсовета" </t>
  </si>
  <si>
    <t>Подпрограмма " Обеспечение безопасности жителей Галанинского сельсовета"</t>
  </si>
  <si>
    <t xml:space="preserve">Организация и содержание мест захоронения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</si>
  <si>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КУЛЬТУРА, КИНЕМАТОГРАФИЯ                                                          </t>
  </si>
  <si>
    <t xml:space="preserve">Подпрограмма "Сохранение культурного наследия" </t>
  </si>
  <si>
    <t xml:space="preserve">Обеспечение  деятельности (оказание услуг) подведомственных учреждений в рамках подпрограммы "Сохранение культурного наследия"   муниципальной программы Галанинского сельсовета "Развитие культуры" </t>
  </si>
  <si>
    <t>Предоставление субсидий бюджетным, автономным учреждениям и иным некоммерческим организациям.</t>
  </si>
  <si>
    <t>Подпрограмма "Прочие мероприятия Галанинского сельсовета"</t>
  </si>
  <si>
    <t>Организация и проведение аккарицидных обработок мест массового отдыза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</si>
  <si>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Муниципальная программа Галанинского сельсовета  "Развитие культуры"</t>
  </si>
  <si>
    <t xml:space="preserve">Обеспечение деятельности (оказания услуг) ведомственных учреждений в рамках подпрограммы "Поддержка искусства и народного творчества" муниципальной программы Галанинского сельсовета "Развитие культуры"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</si>
</sst>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  <numFmt numFmtId="179" formatCode="0000"/>
    <numFmt numFmtId="180" formatCode="0.000"/>
    <numFmt numFmtId="181" formatCode="?"/>
    <numFmt numFmtId="182" formatCode="0.0000"/>
    <numFmt numFmtId="183" formatCode="0.00000"/>
    <numFmt numFmtId="184" formatCode="#,##0.000"/>
    <numFmt numFmtId="185" formatCode="[$-FC19]d\ mmmm\ yyyy\ &quot;г.&quot;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178" fontId="4" fillId="0" borderId="10" xfId="0" applyNumberFormat="1" applyFont="1" applyBorder="1" applyAlignment="1">
      <alignment horizontal="center" vertical="top" wrapText="1"/>
    </xf>
    <xf numFmtId="178" fontId="4" fillId="32" borderId="10" xfId="0" applyNumberFormat="1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horizontal="center" vertical="top" wrapText="1"/>
    </xf>
    <xf numFmtId="178" fontId="5" fillId="0" borderId="10" xfId="0" applyNumberFormat="1" applyFont="1" applyBorder="1" applyAlignment="1">
      <alignment horizontal="center" vertical="top" wrapText="1"/>
    </xf>
    <xf numFmtId="178" fontId="5" fillId="32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0" xfId="0" applyFont="1" applyFill="1" applyBorder="1" applyAlignment="1">
      <alignment vertical="top" wrapText="1"/>
    </xf>
    <xf numFmtId="178" fontId="4" fillId="32" borderId="0" xfId="0" applyNumberFormat="1" applyFont="1" applyFill="1" applyBorder="1" applyAlignment="1">
      <alignment horizontal="center" vertical="top" wrapText="1"/>
    </xf>
    <xf numFmtId="49" fontId="4" fillId="32" borderId="0" xfId="0" applyNumberFormat="1" applyFont="1" applyFill="1" applyBorder="1" applyAlignment="1">
      <alignment horizontal="center" vertical="top" wrapText="1"/>
    </xf>
    <xf numFmtId="177" fontId="4" fillId="32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178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77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178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77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32" borderId="10" xfId="0" applyNumberFormat="1" applyFont="1" applyFill="1" applyBorder="1" applyAlignment="1">
      <alignment horizontal="right"/>
    </xf>
    <xf numFmtId="4" fontId="4" fillId="32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Border="1" applyAlignment="1">
      <alignment/>
    </xf>
    <xf numFmtId="2" fontId="5" fillId="32" borderId="10" xfId="0" applyNumberFormat="1" applyFont="1" applyFill="1" applyBorder="1" applyAlignment="1">
      <alignment horizontal="right" vertical="top" wrapText="1"/>
    </xf>
    <xf numFmtId="2" fontId="4" fillId="32" borderId="10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right" vertical="top" wrapText="1"/>
    </xf>
    <xf numFmtId="4" fontId="5" fillId="32" borderId="10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Border="1" applyAlignment="1" applyProtection="1">
      <alignment horizontal="left" wrapText="1"/>
      <protection/>
    </xf>
    <xf numFmtId="49" fontId="4" fillId="0" borderId="13" xfId="0" applyNumberFormat="1" applyFont="1" applyBorder="1" applyAlignment="1" applyProtection="1">
      <alignment horizontal="left" wrapText="1"/>
      <protection/>
    </xf>
    <xf numFmtId="2" fontId="11" fillId="33" borderId="10" xfId="0" applyNumberFormat="1" applyFont="1" applyFill="1" applyBorder="1" applyAlignment="1">
      <alignment horizontal="right" vertical="top" wrapText="1"/>
    </xf>
    <xf numFmtId="2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178" fontId="5" fillId="33" borderId="10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right" vertical="top" wrapText="1"/>
    </xf>
    <xf numFmtId="179" fontId="4" fillId="32" borderId="14" xfId="0" applyNumberFormat="1" applyFont="1" applyFill="1" applyBorder="1" applyAlignment="1" applyProtection="1">
      <alignment horizontal="left" wrapText="1"/>
      <protection hidden="1" locked="0"/>
    </xf>
    <xf numFmtId="0" fontId="4" fillId="32" borderId="14" xfId="0" applyNumberFormat="1" applyFont="1" applyFill="1" applyBorder="1" applyAlignment="1">
      <alignment horizontal="left" wrapText="1"/>
    </xf>
    <xf numFmtId="2" fontId="4" fillId="34" borderId="10" xfId="0" applyNumberFormat="1" applyFont="1" applyFill="1" applyBorder="1" applyAlignment="1">
      <alignment horizontal="right" vertical="top" wrapText="1"/>
    </xf>
    <xf numFmtId="0" fontId="0" fillId="33" borderId="0" xfId="0" applyFont="1" applyFill="1" applyAlignment="1">
      <alignment/>
    </xf>
    <xf numFmtId="177" fontId="0" fillId="0" borderId="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2" fontId="11" fillId="32" borderId="10" xfId="0" applyNumberFormat="1" applyFont="1" applyFill="1" applyBorder="1" applyAlignment="1">
      <alignment/>
    </xf>
    <xf numFmtId="181" fontId="4" fillId="33" borderId="13" xfId="0" applyNumberFormat="1" applyFont="1" applyFill="1" applyBorder="1" applyAlignment="1" applyProtection="1">
      <alignment horizontal="left" wrapText="1"/>
      <protection/>
    </xf>
    <xf numFmtId="49" fontId="4" fillId="33" borderId="13" xfId="0" applyNumberFormat="1" applyFont="1" applyFill="1" applyBorder="1" applyAlignment="1" applyProtection="1">
      <alignment horizontal="left" wrapText="1"/>
      <protection/>
    </xf>
    <xf numFmtId="49" fontId="4" fillId="33" borderId="16" xfId="0" applyNumberFormat="1" applyFont="1" applyFill="1" applyBorder="1" applyAlignment="1" applyProtection="1">
      <alignment horizontal="left" wrapText="1"/>
      <protection/>
    </xf>
    <xf numFmtId="181" fontId="4" fillId="0" borderId="13" xfId="0" applyNumberFormat="1" applyFont="1" applyBorder="1" applyAlignment="1" applyProtection="1">
      <alignment horizontal="left" wrapText="1"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181" fontId="5" fillId="33" borderId="13" xfId="0" applyNumberFormat="1" applyFont="1" applyFill="1" applyBorder="1" applyAlignment="1" applyProtection="1">
      <alignment horizontal="left" wrapText="1"/>
      <protection/>
    </xf>
    <xf numFmtId="49" fontId="5" fillId="33" borderId="13" xfId="0" applyNumberFormat="1" applyFont="1" applyFill="1" applyBorder="1" applyAlignment="1" applyProtection="1">
      <alignment horizontal="left" wrapText="1"/>
      <protection/>
    </xf>
    <xf numFmtId="181" fontId="4" fillId="0" borderId="17" xfId="0" applyNumberFormat="1" applyFont="1" applyBorder="1" applyAlignment="1" applyProtection="1">
      <alignment horizontal="left" wrapText="1"/>
      <protection/>
    </xf>
    <xf numFmtId="4" fontId="11" fillId="32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justify"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>
      <alignment vertical="top" wrapText="1"/>
    </xf>
    <xf numFmtId="0" fontId="4" fillId="32" borderId="0" xfId="0" applyFont="1" applyFill="1" applyAlignment="1">
      <alignment horizontal="justify"/>
    </xf>
    <xf numFmtId="0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2" fontId="11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right" vertical="top" wrapText="1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49" fontId="4" fillId="33" borderId="15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left" wrapText="1"/>
      <protection/>
    </xf>
    <xf numFmtId="2" fontId="4" fillId="33" borderId="0" xfId="0" applyNumberFormat="1" applyFont="1" applyFill="1" applyAlignment="1">
      <alignment vertical="top"/>
    </xf>
    <xf numFmtId="2" fontId="4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4" fillId="0" borderId="18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14" fillId="0" borderId="13" xfId="0" applyNumberFormat="1" applyFont="1" applyBorder="1" applyAlignment="1" applyProtection="1">
      <alignment horizontal="left" wrapText="1"/>
      <protection/>
    </xf>
    <xf numFmtId="181" fontId="14" fillId="0" borderId="13" xfId="0" applyNumberFormat="1" applyFont="1" applyBorder="1" applyAlignment="1" applyProtection="1">
      <alignment horizontal="left" wrapText="1"/>
      <protection/>
    </xf>
    <xf numFmtId="2" fontId="51" fillId="0" borderId="0" xfId="0" applyNumberFormat="1" applyFont="1" applyAlignment="1">
      <alignment/>
    </xf>
    <xf numFmtId="4" fontId="4" fillId="33" borderId="10" xfId="0" applyNumberFormat="1" applyFont="1" applyFill="1" applyBorder="1" applyAlignment="1" applyProtection="1">
      <alignment horizontal="right" vertical="top"/>
      <protection/>
    </xf>
    <xf numFmtId="0" fontId="4" fillId="33" borderId="10" xfId="0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181" fontId="4" fillId="0" borderId="10" xfId="0" applyNumberFormat="1" applyFont="1" applyBorder="1" applyAlignment="1" applyProtection="1">
      <alignment horizontal="left" wrapText="1"/>
      <protection/>
    </xf>
    <xf numFmtId="0" fontId="4" fillId="32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2" fontId="15" fillId="33" borderId="10" xfId="0" applyNumberFormat="1" applyFont="1" applyFill="1" applyBorder="1" applyAlignment="1">
      <alignment horizontal="right" vertical="top" wrapText="1"/>
    </xf>
    <xf numFmtId="49" fontId="5" fillId="33" borderId="10" xfId="0" applyNumberFormat="1" applyFont="1" applyFill="1" applyBorder="1" applyAlignment="1">
      <alignment vertical="top" wrapText="1"/>
    </xf>
    <xf numFmtId="181" fontId="4" fillId="33" borderId="10" xfId="0" applyNumberFormat="1" applyFont="1" applyFill="1" applyBorder="1" applyAlignment="1" applyProtection="1">
      <alignment horizontal="left" wrapText="1"/>
      <protection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 applyProtection="1">
      <alignment horizontal="left" wrapText="1"/>
      <protection/>
    </xf>
    <xf numFmtId="0" fontId="4" fillId="33" borderId="10" xfId="0" applyNumberFormat="1" applyFont="1" applyFill="1" applyBorder="1" applyAlignment="1">
      <alignment horizontal="left" wrapText="1"/>
    </xf>
    <xf numFmtId="2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right" vertical="top" wrapText="1"/>
    </xf>
    <xf numFmtId="179" fontId="4" fillId="33" borderId="19" xfId="0" applyNumberFormat="1" applyFont="1" applyFill="1" applyBorder="1" applyAlignment="1" applyProtection="1">
      <alignment horizontal="left" wrapText="1"/>
      <protection hidden="1" locked="0"/>
    </xf>
    <xf numFmtId="179" fontId="4" fillId="33" borderId="19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top" wrapText="1"/>
    </xf>
    <xf numFmtId="0" fontId="13" fillId="33" borderId="0" xfId="0" applyFont="1" applyFill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right"/>
    </xf>
    <xf numFmtId="4" fontId="4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right"/>
    </xf>
    <xf numFmtId="0" fontId="4" fillId="33" borderId="21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2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 indent="2"/>
    </xf>
    <xf numFmtId="178" fontId="5" fillId="33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h01\Desktop\&#1087;&#1088;&#1086;&#1077;&#1082;&#1090;%20&#1088;&#1077;&#1096;&#1077;&#1085;&#1080;&#1103;%20&#1085;&#1072;%202019-2021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h01\Desktop\&#1056;&#1077;&#1096;&#1077;&#1085;&#1080;&#1077;%20&#1086;%20&#1073;&#1102;&#1076;&#1078;&#1077;&#1090;&#1077;%20&#1085;&#1072;%202019-2021%20%20&#8470;%2032-94%20&#1086;&#1090;%2027.02.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92;%20117%20&#1086;&#1090;&#1095;&#1077;&#1090;\2019&#1075;\&#1052;&#1072;&#1081;\BudgExecCinC_0503117_72n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96;&#1077;&#1085;&#1080;&#1077;%20&#1086;%20&#1073;&#1102;&#1076;&#1078;&#1077;&#1090;&#1077;%20&#1085;&#1072;%202019-2021%20%20&#8470;%20%20%20&#1086;&#1090;%2018.09.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96;&#1077;&#1085;&#1080;&#1077;%20&#1086;%20&#1073;&#1102;&#1076;&#1078;&#1077;&#1090;&#1077;%20&#1085;&#1072;%202019-2021%20%20&#8470;%2032-94%20&#1086;&#1090;%2027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"/>
      <sheetName val="прил 1 источники"/>
      <sheetName val="прил 2 ГАД"/>
      <sheetName val="прил 3 ГАИФД"/>
      <sheetName val="прил 4 доходы"/>
      <sheetName val="прил 5 РП"/>
      <sheetName val="прил 6 ведом"/>
      <sheetName val="прил 7 ЦСР,ВР,РП"/>
      <sheetName val="прил 8 РП,ЦСР,ВР"/>
      <sheetName val="Лист1"/>
    </sheetNames>
    <sheetDataSet>
      <sheetData sheetId="6">
        <row r="14">
          <cell r="G14">
            <v>729204</v>
          </cell>
          <cell r="H14">
            <v>729204</v>
          </cell>
          <cell r="I14">
            <v>729204</v>
          </cell>
        </row>
        <row r="30">
          <cell r="G30">
            <v>1000</v>
          </cell>
          <cell r="H30">
            <v>1000</v>
          </cell>
          <cell r="I30">
            <v>1000</v>
          </cell>
        </row>
        <row r="117">
          <cell r="G117">
            <v>44847</v>
          </cell>
          <cell r="H117">
            <v>44847</v>
          </cell>
          <cell r="I117">
            <v>44847</v>
          </cell>
        </row>
        <row r="123">
          <cell r="G123">
            <v>16452.1</v>
          </cell>
          <cell r="H123">
            <v>16452.1</v>
          </cell>
          <cell r="I123">
            <v>16452.1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5"/>
      <sheetName val="прил 1 источники"/>
      <sheetName val="прил 2 ГАД"/>
      <sheetName val="прил 3 ГАИФД"/>
      <sheetName val="прил 4 доходы"/>
      <sheetName val="прил 5 РП"/>
      <sheetName val="прил 6 ведом"/>
      <sheetName val="прил 7 ЦСР,ВР,РП"/>
      <sheetName val="прил 8 РП,ЦСР,ВР"/>
      <sheetName val="Лист1"/>
      <sheetName val="Лист2"/>
    </sheetNames>
    <sheetDataSet>
      <sheetData sheetId="6">
        <row r="20">
          <cell r="H20">
            <v>2183064.4</v>
          </cell>
          <cell r="I20">
            <v>2722399</v>
          </cell>
        </row>
        <row r="38">
          <cell r="H38">
            <v>534167.44</v>
          </cell>
          <cell r="I38">
            <v>534167.44</v>
          </cell>
        </row>
        <row r="52">
          <cell r="G52">
            <v>98484.9</v>
          </cell>
          <cell r="H52">
            <v>98487.9</v>
          </cell>
          <cell r="I52">
            <v>99684.3</v>
          </cell>
        </row>
        <row r="61">
          <cell r="H61">
            <v>51000</v>
          </cell>
          <cell r="I61">
            <v>0</v>
          </cell>
        </row>
        <row r="76">
          <cell r="H76">
            <v>360776</v>
          </cell>
          <cell r="I76">
            <v>388893</v>
          </cell>
        </row>
        <row r="101">
          <cell r="H101">
            <v>1007894.5</v>
          </cell>
          <cell r="I101">
            <v>345629.9</v>
          </cell>
        </row>
        <row r="111">
          <cell r="G111">
            <v>1304508</v>
          </cell>
          <cell r="H111">
            <v>1304508</v>
          </cell>
          <cell r="I111">
            <v>1304508</v>
          </cell>
        </row>
        <row r="122">
          <cell r="H122">
            <v>41635</v>
          </cell>
          <cell r="I122">
            <v>41635</v>
          </cell>
        </row>
        <row r="136">
          <cell r="G136">
            <v>48528</v>
          </cell>
          <cell r="H136">
            <v>48528</v>
          </cell>
          <cell r="I136">
            <v>48528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1">
        <row r="68">
          <cell r="A68" t="str">
            <v>НАЦИОНАЛЬНАЯ БЕЗОПАСНОСТЬ И ПРАВООХРАНИТЕЛЬНАЯ ДЕЯТЕЛЬНОСТЬ</v>
          </cell>
        </row>
        <row r="69">
          <cell r="A69" t="str">
            <v>Обеспечение пожарной безопасности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5"/>
      <sheetName val="прил 4 доходы"/>
      <sheetName val="прил 5 РП"/>
      <sheetName val="прил 6 ведом"/>
      <sheetName val="прил 7 ЦСР,ВР,РП"/>
      <sheetName val="прил 8 РП,ЦСР,ВР"/>
    </sheetNames>
    <sheetDataSet>
      <sheetData sheetId="3">
        <row r="28">
          <cell r="G28">
            <v>2040683.4</v>
          </cell>
        </row>
        <row r="42">
          <cell r="B42" t="str">
            <v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"Благоустройство территории Галанинского сельсовета" </v>
          </cell>
        </row>
        <row r="121">
          <cell r="B121" t="str">
            <v>Расходы на реализацию мероприятий по поддержке местных инициатив за счет субсидий из краевого бюджета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</v>
          </cell>
        </row>
        <row r="127">
          <cell r="G127">
            <v>15900</v>
          </cell>
        </row>
        <row r="130">
          <cell r="B130" t="str">
            <v>Обеспечение софинансирования расходов на реализацию мероприятий по поддержке местных инициатив за счет средств местного бюджета в рамках подпрограммы "Поддержка местных инициатив" государственной программы Красноярского края "Содействие развитию местного </v>
          </cell>
          <cell r="G130">
            <v>270603.93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5"/>
      <sheetName val="прил 1 источники"/>
      <sheetName val="прил 2 ГАД"/>
      <sheetName val="прил 3 ГАИФД"/>
      <sheetName val="прил 4 доходы"/>
      <sheetName val="прил 5 РП"/>
      <sheetName val="прил 6 ведом"/>
      <sheetName val="прил 7 ЦСР,ВР,РП"/>
      <sheetName val="прил 8 РП,ЦСР,ВР"/>
      <sheetName val="Лист1"/>
      <sheetName val="Лист2"/>
    </sheetNames>
    <sheetDataSet>
      <sheetData sheetId="6">
        <row r="153">
          <cell r="H153">
            <v>158847</v>
          </cell>
          <cell r="I153">
            <v>313177</v>
          </cell>
        </row>
      </sheetData>
      <sheetData sheetId="7">
        <row r="195">
          <cell r="G195">
            <v>158847</v>
          </cell>
          <cell r="H195">
            <v>313177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68"/>
  <sheetViews>
    <sheetView zoomScalePageLayoutView="0" workbookViewId="0" topLeftCell="A1">
      <selection activeCell="A26" sqref="A26:I26"/>
    </sheetView>
  </sheetViews>
  <sheetFormatPr defaultColWidth="9.00390625" defaultRowHeight="12.75"/>
  <cols>
    <col min="1" max="1" width="4.375" style="0" customWidth="1"/>
    <col min="4" max="4" width="7.00390625" style="0" customWidth="1"/>
    <col min="7" max="7" width="14.875" style="0" customWidth="1"/>
    <col min="8" max="8" width="12.375" style="0" customWidth="1"/>
    <col min="9" max="9" width="11.375" style="0" customWidth="1"/>
    <col min="10" max="10" width="12.375" style="0" customWidth="1"/>
  </cols>
  <sheetData>
    <row r="1" ht="7.5" customHeight="1">
      <c r="A1" s="7"/>
    </row>
    <row r="2" spans="1:10" ht="12.75">
      <c r="A2" s="102" t="s">
        <v>331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6.5" customHeight="1">
      <c r="A3" s="172" t="s">
        <v>138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5.75" customHeight="1">
      <c r="A4" s="172" t="s">
        <v>109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ht="8.25" customHeight="1">
      <c r="A5" s="2" t="s">
        <v>20</v>
      </c>
      <c r="B5" s="103"/>
      <c r="C5" s="103"/>
      <c r="D5" s="103"/>
      <c r="E5" s="103"/>
      <c r="F5" s="103"/>
      <c r="G5" s="103"/>
      <c r="H5" s="103"/>
      <c r="I5" s="103"/>
      <c r="J5" s="103"/>
    </row>
    <row r="6" s="111" customFormat="1" ht="15" customHeight="1">
      <c r="A6" s="102" t="s">
        <v>260</v>
      </c>
    </row>
    <row r="7" spans="1:10" ht="0.75" customHeight="1" hidden="1">
      <c r="A7" s="2"/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5.75" customHeight="1">
      <c r="A8" s="104" t="s">
        <v>261</v>
      </c>
      <c r="B8" s="103"/>
      <c r="C8" s="103"/>
      <c r="D8" s="103"/>
      <c r="E8" s="103"/>
      <c r="F8" s="103"/>
      <c r="G8" s="103"/>
      <c r="H8" s="103"/>
      <c r="I8" s="103"/>
      <c r="J8" s="103"/>
    </row>
    <row r="9" spans="1:9" s="2" customFormat="1" ht="16.5" customHeight="1">
      <c r="A9" s="2" t="s">
        <v>396</v>
      </c>
      <c r="F9" s="2" t="s">
        <v>89</v>
      </c>
      <c r="G9" s="2" t="s">
        <v>89</v>
      </c>
      <c r="H9" s="2" t="s">
        <v>397</v>
      </c>
      <c r="I9" s="2" t="s">
        <v>89</v>
      </c>
    </row>
    <row r="10" spans="1:10" ht="14.25" customHeight="1">
      <c r="A10" s="102"/>
      <c r="B10" s="103"/>
      <c r="C10" s="103"/>
      <c r="D10" s="103"/>
      <c r="E10" s="103"/>
      <c r="F10" s="103"/>
      <c r="G10" s="103"/>
      <c r="H10" s="103"/>
      <c r="I10" s="103"/>
      <c r="J10" s="103"/>
    </row>
    <row r="11" spans="1:10" ht="16.5" customHeight="1">
      <c r="A11" s="104" t="s">
        <v>294</v>
      </c>
      <c r="B11" s="103"/>
      <c r="C11" s="103"/>
      <c r="D11" s="103"/>
      <c r="E11" s="103"/>
      <c r="F11" s="103"/>
      <c r="G11" s="103"/>
      <c r="H11" s="103"/>
      <c r="I11" s="103"/>
      <c r="J11" s="103"/>
    </row>
    <row r="12" spans="1:10" ht="15" customHeight="1">
      <c r="A12" s="104" t="s">
        <v>295</v>
      </c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0" ht="12.75" customHeight="1">
      <c r="A13" s="104" t="s">
        <v>296</v>
      </c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 ht="31.5" customHeight="1">
      <c r="A14" s="104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ht="12" customHeight="1">
      <c r="A15" s="104" t="s">
        <v>262</v>
      </c>
      <c r="B15" s="103"/>
      <c r="C15" s="103"/>
      <c r="D15" s="103"/>
      <c r="E15" s="103"/>
      <c r="F15" s="103"/>
      <c r="G15" s="103"/>
      <c r="H15" s="103"/>
      <c r="I15" s="103"/>
      <c r="J15" s="103"/>
    </row>
    <row r="16" spans="1:10" ht="17.25" customHeight="1">
      <c r="A16" s="104" t="s">
        <v>263</v>
      </c>
      <c r="B16" s="103"/>
      <c r="C16" s="103"/>
      <c r="D16" s="103"/>
      <c r="E16" s="103"/>
      <c r="F16" s="103"/>
      <c r="G16" s="103"/>
      <c r="H16" s="103"/>
      <c r="I16" s="103"/>
      <c r="J16" s="103"/>
    </row>
    <row r="17" spans="1:10" ht="21" customHeight="1">
      <c r="A17" s="102" t="s">
        <v>264</v>
      </c>
      <c r="B17" s="103"/>
      <c r="C17" s="103"/>
      <c r="D17" s="103"/>
      <c r="E17" s="103"/>
      <c r="F17" s="103"/>
      <c r="G17" s="103"/>
      <c r="H17" s="103"/>
      <c r="I17" s="103"/>
      <c r="J17" s="103"/>
    </row>
    <row r="18" spans="1:10" ht="15.75" customHeight="1">
      <c r="A18" s="166" t="s">
        <v>297</v>
      </c>
      <c r="B18" s="166"/>
      <c r="C18" s="166"/>
      <c r="D18" s="166"/>
      <c r="E18" s="166"/>
      <c r="F18" s="166"/>
      <c r="G18" s="166"/>
      <c r="H18" s="166"/>
      <c r="I18" s="166"/>
      <c r="J18" s="166"/>
    </row>
    <row r="19" spans="1:10" ht="15" customHeight="1">
      <c r="A19" s="166" t="s">
        <v>298</v>
      </c>
      <c r="B19" s="166"/>
      <c r="C19" s="166"/>
      <c r="D19" s="166"/>
      <c r="E19" s="166"/>
      <c r="F19" s="166"/>
      <c r="G19" s="166"/>
      <c r="H19" s="166"/>
      <c r="I19" s="166"/>
      <c r="J19" s="166"/>
    </row>
    <row r="20" spans="1:10" ht="18" customHeight="1">
      <c r="A20" s="166" t="s">
        <v>299</v>
      </c>
      <c r="B20" s="166"/>
      <c r="C20" s="166"/>
      <c r="D20" s="166"/>
      <c r="E20" s="166"/>
      <c r="F20" s="166"/>
      <c r="G20" s="166"/>
      <c r="H20" s="166"/>
      <c r="I20" s="166"/>
      <c r="J20" s="166"/>
    </row>
    <row r="21" spans="1:10" ht="18" customHeight="1">
      <c r="A21" s="166" t="s">
        <v>300</v>
      </c>
      <c r="B21" s="166"/>
      <c r="C21" s="166"/>
      <c r="D21" s="166"/>
      <c r="E21" s="166"/>
      <c r="F21" s="166"/>
      <c r="G21" s="166"/>
      <c r="H21" s="166"/>
      <c r="I21" s="166"/>
      <c r="J21" s="103"/>
    </row>
    <row r="22" spans="1:10" ht="18" customHeight="1">
      <c r="A22" s="166" t="s">
        <v>398</v>
      </c>
      <c r="B22" s="166"/>
      <c r="C22" s="166"/>
      <c r="D22" s="166"/>
      <c r="E22" s="166"/>
      <c r="F22" s="166"/>
      <c r="G22" s="166"/>
      <c r="H22" s="166"/>
      <c r="I22" s="166"/>
      <c r="J22" s="103"/>
    </row>
    <row r="23" spans="1:10" ht="18" customHeight="1">
      <c r="A23" s="166" t="s">
        <v>399</v>
      </c>
      <c r="B23" s="166"/>
      <c r="C23" s="166"/>
      <c r="D23" s="166"/>
      <c r="E23" s="166"/>
      <c r="F23" s="166"/>
      <c r="G23" s="166"/>
      <c r="H23" s="166"/>
      <c r="I23" s="166"/>
      <c r="J23" s="103"/>
    </row>
    <row r="24" spans="1:10" ht="18" customHeight="1">
      <c r="A24" s="166" t="s">
        <v>301</v>
      </c>
      <c r="B24" s="166"/>
      <c r="C24" s="166"/>
      <c r="D24" s="166"/>
      <c r="E24" s="166"/>
      <c r="F24" s="166"/>
      <c r="G24" s="166"/>
      <c r="H24" s="166"/>
      <c r="I24" s="166"/>
      <c r="J24" s="103"/>
    </row>
    <row r="25" spans="1:10" ht="19.5" customHeight="1">
      <c r="A25" s="166" t="s">
        <v>302</v>
      </c>
      <c r="B25" s="166"/>
      <c r="C25" s="166"/>
      <c r="D25" s="166"/>
      <c r="E25" s="166"/>
      <c r="F25" s="166"/>
      <c r="G25" s="166"/>
      <c r="H25" s="166"/>
      <c r="I25" s="166"/>
      <c r="J25" s="166"/>
    </row>
    <row r="26" spans="1:10" ht="20.25" customHeight="1">
      <c r="A26" s="166" t="s">
        <v>265</v>
      </c>
      <c r="B26" s="166"/>
      <c r="C26" s="166"/>
      <c r="D26" s="166"/>
      <c r="E26" s="166"/>
      <c r="F26" s="166"/>
      <c r="G26" s="166"/>
      <c r="H26" s="166"/>
      <c r="I26" s="166"/>
      <c r="J26" s="103"/>
    </row>
    <row r="27" spans="1:10" ht="12.75" customHeight="1">
      <c r="A27" s="105"/>
      <c r="B27" s="103"/>
      <c r="C27" s="103" t="s">
        <v>22</v>
      </c>
      <c r="D27" s="103"/>
      <c r="E27" s="103"/>
      <c r="F27" s="103"/>
      <c r="G27" s="103"/>
      <c r="H27" s="103"/>
      <c r="I27" s="103"/>
      <c r="J27" s="103"/>
    </row>
    <row r="28" spans="1:10" ht="51" customHeight="1">
      <c r="A28" s="106" t="s">
        <v>266</v>
      </c>
      <c r="B28" s="169" t="s">
        <v>267</v>
      </c>
      <c r="C28" s="169"/>
      <c r="D28" s="169"/>
      <c r="E28" s="170" t="s">
        <v>32</v>
      </c>
      <c r="F28" s="170"/>
      <c r="G28" s="170"/>
      <c r="H28" s="63">
        <v>37289.05</v>
      </c>
      <c r="I28" s="63">
        <v>0</v>
      </c>
      <c r="J28" s="63">
        <v>0</v>
      </c>
    </row>
    <row r="29" spans="1:10" ht="31.5" customHeight="1">
      <c r="A29" s="106">
        <v>2</v>
      </c>
      <c r="B29" s="169" t="s">
        <v>268</v>
      </c>
      <c r="C29" s="169"/>
      <c r="D29" s="169"/>
      <c r="E29" s="170" t="s">
        <v>33</v>
      </c>
      <c r="F29" s="170"/>
      <c r="G29" s="170"/>
      <c r="H29" s="63">
        <f>H30</f>
        <v>12577311.54</v>
      </c>
      <c r="I29" s="63">
        <v>6580411.34</v>
      </c>
      <c r="J29" s="63">
        <v>6590124.74</v>
      </c>
    </row>
    <row r="30" spans="1:10" ht="12.75" customHeight="1">
      <c r="A30" s="106">
        <v>3</v>
      </c>
      <c r="B30" s="169" t="s">
        <v>269</v>
      </c>
      <c r="C30" s="169"/>
      <c r="D30" s="169"/>
      <c r="E30" s="170" t="s">
        <v>34</v>
      </c>
      <c r="F30" s="170"/>
      <c r="G30" s="170"/>
      <c r="H30" s="63">
        <f>H31</f>
        <v>12577311.54</v>
      </c>
      <c r="I30" s="63">
        <f aca="true" t="shared" si="0" ref="I30:J32">I29</f>
        <v>6580411.34</v>
      </c>
      <c r="J30" s="63">
        <f t="shared" si="0"/>
        <v>6590124.74</v>
      </c>
    </row>
    <row r="31" spans="1:10" ht="26.25" customHeight="1">
      <c r="A31" s="106">
        <v>4</v>
      </c>
      <c r="B31" s="169" t="s">
        <v>270</v>
      </c>
      <c r="C31" s="169"/>
      <c r="D31" s="169"/>
      <c r="E31" s="170" t="s">
        <v>271</v>
      </c>
      <c r="F31" s="170"/>
      <c r="G31" s="170"/>
      <c r="H31" s="63">
        <f>H32</f>
        <v>12577311.54</v>
      </c>
      <c r="I31" s="63">
        <f t="shared" si="0"/>
        <v>6580411.34</v>
      </c>
      <c r="J31" s="63">
        <f t="shared" si="0"/>
        <v>6590124.74</v>
      </c>
    </row>
    <row r="32" spans="1:10" ht="36.75" customHeight="1">
      <c r="A32" s="106">
        <v>5</v>
      </c>
      <c r="B32" s="169" t="s">
        <v>272</v>
      </c>
      <c r="C32" s="169"/>
      <c r="D32" s="169"/>
      <c r="E32" s="170" t="s">
        <v>273</v>
      </c>
      <c r="F32" s="170"/>
      <c r="G32" s="170"/>
      <c r="H32" s="63">
        <v>12577311.54</v>
      </c>
      <c r="I32" s="63">
        <f t="shared" si="0"/>
        <v>6580411.34</v>
      </c>
      <c r="J32" s="63">
        <f t="shared" si="0"/>
        <v>6590124.74</v>
      </c>
    </row>
    <row r="33" spans="1:10" ht="15" customHeight="1">
      <c r="A33" s="106">
        <v>6</v>
      </c>
      <c r="B33" s="169" t="s">
        <v>274</v>
      </c>
      <c r="C33" s="169"/>
      <c r="D33" s="169"/>
      <c r="E33" s="171" t="s">
        <v>275</v>
      </c>
      <c r="F33" s="171"/>
      <c r="G33" s="171"/>
      <c r="H33" s="63">
        <f>H34</f>
        <v>-12614600.59</v>
      </c>
      <c r="I33" s="63">
        <v>-6580411.34</v>
      </c>
      <c r="J33" s="63">
        <v>-6590124.74</v>
      </c>
    </row>
    <row r="34" spans="1:10" ht="27.75" customHeight="1">
      <c r="A34" s="106">
        <v>7</v>
      </c>
      <c r="B34" s="169" t="s">
        <v>276</v>
      </c>
      <c r="C34" s="169"/>
      <c r="D34" s="169"/>
      <c r="E34" s="170" t="s">
        <v>277</v>
      </c>
      <c r="F34" s="170"/>
      <c r="G34" s="170"/>
      <c r="H34" s="63">
        <f>H35</f>
        <v>-12614600.59</v>
      </c>
      <c r="I34" s="63">
        <f aca="true" t="shared" si="1" ref="I34:J36">I33</f>
        <v>-6580411.34</v>
      </c>
      <c r="J34" s="63">
        <f t="shared" si="1"/>
        <v>-6590124.74</v>
      </c>
    </row>
    <row r="35" spans="1:10" ht="30.75" customHeight="1">
      <c r="A35" s="106">
        <v>8</v>
      </c>
      <c r="B35" s="169" t="s">
        <v>278</v>
      </c>
      <c r="C35" s="169"/>
      <c r="D35" s="169"/>
      <c r="E35" s="170" t="s">
        <v>279</v>
      </c>
      <c r="F35" s="170"/>
      <c r="G35" s="170"/>
      <c r="H35" s="63">
        <f>H36</f>
        <v>-12614600.59</v>
      </c>
      <c r="I35" s="63">
        <f t="shared" si="1"/>
        <v>-6580411.34</v>
      </c>
      <c r="J35" s="63">
        <f t="shared" si="1"/>
        <v>-6590124.74</v>
      </c>
    </row>
    <row r="36" spans="1:10" ht="40.5" customHeight="1">
      <c r="A36" s="106">
        <v>9</v>
      </c>
      <c r="B36" s="169" t="s">
        <v>272</v>
      </c>
      <c r="C36" s="169"/>
      <c r="D36" s="169"/>
      <c r="E36" s="170" t="s">
        <v>280</v>
      </c>
      <c r="F36" s="170"/>
      <c r="G36" s="170"/>
      <c r="H36" s="63">
        <v>-12614600.59</v>
      </c>
      <c r="I36" s="63">
        <f t="shared" si="1"/>
        <v>-6580411.34</v>
      </c>
      <c r="J36" s="63">
        <f t="shared" si="1"/>
        <v>-6590124.74</v>
      </c>
    </row>
    <row r="37" spans="1:10" ht="18.75" customHeight="1">
      <c r="A37" s="106">
        <v>10</v>
      </c>
      <c r="B37" s="171" t="s">
        <v>281</v>
      </c>
      <c r="C37" s="171"/>
      <c r="D37" s="171"/>
      <c r="E37" s="171"/>
      <c r="F37" s="171"/>
      <c r="G37" s="171"/>
      <c r="H37" s="63">
        <f>H28</f>
        <v>37289.05</v>
      </c>
      <c r="I37" s="63">
        <f>I28+I29+I33</f>
        <v>0</v>
      </c>
      <c r="J37" s="63">
        <f>J28+J29+J33</f>
        <v>0</v>
      </c>
    </row>
    <row r="38" spans="1:13" ht="0.75" customHeight="1">
      <c r="A38" s="107"/>
      <c r="B38" s="103"/>
      <c r="C38" s="103"/>
      <c r="D38" s="103"/>
      <c r="E38" s="103"/>
      <c r="F38" s="103"/>
      <c r="G38" s="103"/>
      <c r="H38" s="103"/>
      <c r="I38" s="103"/>
      <c r="J38" s="103"/>
      <c r="K38" s="108"/>
      <c r="L38" s="108"/>
      <c r="M38" s="108"/>
    </row>
    <row r="39" spans="1:13" ht="0.75" customHeight="1">
      <c r="A39" s="107"/>
      <c r="B39" s="103"/>
      <c r="C39" s="103"/>
      <c r="D39" s="103"/>
      <c r="E39" s="103"/>
      <c r="F39" s="103"/>
      <c r="G39" s="103"/>
      <c r="H39" s="103"/>
      <c r="I39" s="103"/>
      <c r="J39" s="103"/>
      <c r="K39" s="108"/>
      <c r="L39" s="108"/>
      <c r="M39" s="108"/>
    </row>
    <row r="40" spans="1:13" ht="0.75" customHeight="1">
      <c r="A40" s="107"/>
      <c r="B40" s="103"/>
      <c r="C40" s="103"/>
      <c r="D40" s="103"/>
      <c r="E40" s="103"/>
      <c r="F40" s="103"/>
      <c r="G40" s="103"/>
      <c r="H40" s="103"/>
      <c r="I40" s="103"/>
      <c r="J40" s="103"/>
      <c r="K40" s="108"/>
      <c r="L40" s="108"/>
      <c r="M40" s="108"/>
    </row>
    <row r="41" spans="1:10" ht="15.75" customHeight="1">
      <c r="A41" s="164" t="s">
        <v>282</v>
      </c>
      <c r="B41" s="164"/>
      <c r="C41" s="164"/>
      <c r="D41" s="164"/>
      <c r="E41" s="164"/>
      <c r="F41" s="164"/>
      <c r="G41" s="164"/>
      <c r="H41" s="164"/>
      <c r="I41" s="164"/>
      <c r="J41" s="164"/>
    </row>
    <row r="42" spans="1:10" ht="15.75" customHeight="1">
      <c r="A42" s="164" t="s">
        <v>283</v>
      </c>
      <c r="B42" s="164"/>
      <c r="C42" s="164"/>
      <c r="D42" s="164"/>
      <c r="E42" s="164"/>
      <c r="F42" s="164"/>
      <c r="G42" s="164"/>
      <c r="H42" s="164"/>
      <c r="I42" s="164"/>
      <c r="J42" s="164"/>
    </row>
    <row r="43" spans="1:10" ht="15.75" customHeight="1">
      <c r="A43" s="164" t="s">
        <v>284</v>
      </c>
      <c r="B43" s="164"/>
      <c r="C43" s="164"/>
      <c r="D43" s="164"/>
      <c r="E43" s="164"/>
      <c r="F43" s="164"/>
      <c r="G43" s="164"/>
      <c r="H43" s="164"/>
      <c r="I43" s="164"/>
      <c r="J43" s="164"/>
    </row>
    <row r="44" spans="1:10" ht="15.75" customHeight="1">
      <c r="A44" s="164" t="s">
        <v>285</v>
      </c>
      <c r="B44" s="164"/>
      <c r="C44" s="164"/>
      <c r="D44" s="164"/>
      <c r="E44" s="164"/>
      <c r="F44" s="164"/>
      <c r="G44" s="164"/>
      <c r="H44" s="164"/>
      <c r="I44" s="164"/>
      <c r="J44" s="164"/>
    </row>
    <row r="45" spans="1:10" ht="13.5" customHeight="1">
      <c r="A45" s="164" t="s">
        <v>286</v>
      </c>
      <c r="B45" s="164"/>
      <c r="C45" s="164"/>
      <c r="D45" s="164"/>
      <c r="E45" s="164"/>
      <c r="F45" s="164"/>
      <c r="G45" s="164"/>
      <c r="H45" s="164"/>
      <c r="I45" s="164"/>
      <c r="J45" s="164"/>
    </row>
    <row r="46" spans="1:10" ht="0.75" customHeight="1">
      <c r="A46" s="164"/>
      <c r="B46" s="164"/>
      <c r="C46" s="164"/>
      <c r="D46" s="164"/>
      <c r="E46" s="164"/>
      <c r="F46" s="164"/>
      <c r="G46" s="164"/>
      <c r="H46" s="164"/>
      <c r="I46" s="164"/>
      <c r="J46" s="164"/>
    </row>
    <row r="47" spans="1:10" ht="0.75" customHeight="1">
      <c r="A47" s="109"/>
      <c r="B47" s="103"/>
      <c r="C47" s="103"/>
      <c r="D47" s="103"/>
      <c r="E47" s="103"/>
      <c r="F47" s="103"/>
      <c r="G47" s="103"/>
      <c r="H47" s="103"/>
      <c r="I47" s="103"/>
      <c r="J47" s="103"/>
    </row>
    <row r="48" spans="1:10" ht="81.75" customHeight="1" hidden="1">
      <c r="A48" s="165" t="s">
        <v>287</v>
      </c>
      <c r="B48" s="166"/>
      <c r="C48" s="166"/>
      <c r="D48" s="166"/>
      <c r="E48" s="166"/>
      <c r="F48" s="166"/>
      <c r="G48" s="166"/>
      <c r="H48" s="166"/>
      <c r="I48" s="166"/>
      <c r="J48" s="166"/>
    </row>
    <row r="49" spans="1:10" ht="12.75" customHeight="1">
      <c r="A49" s="167"/>
      <c r="B49" s="163"/>
      <c r="C49" s="163"/>
      <c r="D49" s="163"/>
      <c r="E49" s="163"/>
      <c r="F49" s="163"/>
      <c r="G49" s="163"/>
      <c r="H49" s="163"/>
      <c r="I49" s="163"/>
      <c r="J49" s="163"/>
    </row>
    <row r="50" spans="1:10" ht="0.75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</row>
    <row r="51" spans="1:10" ht="0.75" customHeight="1">
      <c r="A51" s="163"/>
      <c r="B51" s="163"/>
      <c r="C51" s="163"/>
      <c r="D51" s="163"/>
      <c r="E51" s="163"/>
      <c r="F51" s="163"/>
      <c r="G51" s="163"/>
      <c r="H51" s="163"/>
      <c r="I51" s="163"/>
      <c r="J51" s="163"/>
    </row>
    <row r="52" spans="1:10" ht="15.75" customHeight="1">
      <c r="A52" s="2" t="s">
        <v>288</v>
      </c>
      <c r="B52" s="103"/>
      <c r="C52" s="103"/>
      <c r="D52" s="103"/>
      <c r="E52" s="103"/>
      <c r="F52" s="103"/>
      <c r="G52" s="103"/>
      <c r="H52" s="103"/>
      <c r="I52" s="103"/>
      <c r="J52" s="103"/>
    </row>
    <row r="53" spans="1:10" ht="12.75">
      <c r="A53" s="2"/>
      <c r="B53" s="2" t="s">
        <v>400</v>
      </c>
      <c r="C53" s="2"/>
      <c r="D53" s="2"/>
      <c r="E53" s="103"/>
      <c r="F53" s="103"/>
      <c r="G53" s="103"/>
      <c r="H53" s="103"/>
      <c r="I53" s="103"/>
      <c r="J53" s="103"/>
    </row>
    <row r="54" spans="1:10" ht="12.75">
      <c r="A54" s="2"/>
      <c r="B54" s="2" t="s">
        <v>303</v>
      </c>
      <c r="C54" s="2"/>
      <c r="D54" s="2"/>
      <c r="E54" s="103"/>
      <c r="F54" s="103"/>
      <c r="G54" s="103"/>
      <c r="H54" s="103"/>
      <c r="I54" s="103"/>
      <c r="J54" s="103"/>
    </row>
    <row r="55" spans="1:10" ht="12.75">
      <c r="A55" s="2"/>
      <c r="B55" s="2" t="s">
        <v>304</v>
      </c>
      <c r="C55" s="2"/>
      <c r="D55" s="2"/>
      <c r="E55" s="103"/>
      <c r="F55" s="103"/>
      <c r="G55" s="103"/>
      <c r="H55" s="103"/>
      <c r="I55" s="103"/>
      <c r="J55" s="103"/>
    </row>
    <row r="56" spans="1:10" ht="12.75">
      <c r="A56" s="2"/>
      <c r="B56" s="2"/>
      <c r="C56" s="2"/>
      <c r="D56" s="2"/>
      <c r="E56" s="103"/>
      <c r="F56" s="103"/>
      <c r="G56" s="103"/>
      <c r="H56" s="103"/>
      <c r="I56" s="103"/>
      <c r="J56" s="103"/>
    </row>
    <row r="57" spans="1:6" s="111" customFormat="1" ht="12.75">
      <c r="A57" s="110" t="s">
        <v>289</v>
      </c>
      <c r="B57" s="103"/>
      <c r="C57" s="103"/>
      <c r="D57" s="103"/>
      <c r="E57" s="103"/>
      <c r="F57" s="103"/>
    </row>
    <row r="58" spans="1:10" ht="12.75">
      <c r="A58" s="2" t="s">
        <v>290</v>
      </c>
      <c r="B58" s="103"/>
      <c r="C58" s="103"/>
      <c r="D58" s="103"/>
      <c r="E58" s="103"/>
      <c r="F58" s="103"/>
      <c r="G58" s="103"/>
      <c r="H58" s="103"/>
      <c r="I58" s="103"/>
      <c r="J58" s="103"/>
    </row>
    <row r="59" spans="1:10" ht="12.75">
      <c r="A59" s="2" t="s">
        <v>291</v>
      </c>
      <c r="B59" s="103"/>
      <c r="C59" s="103"/>
      <c r="D59" s="103"/>
      <c r="E59" s="103"/>
      <c r="F59" s="103"/>
      <c r="G59" s="103"/>
      <c r="H59" s="103"/>
      <c r="I59" s="103"/>
      <c r="J59" s="103"/>
    </row>
    <row r="60" spans="1:10" ht="12.75">
      <c r="A60" s="103"/>
      <c r="B60" s="2"/>
      <c r="C60" s="103"/>
      <c r="D60" s="103"/>
      <c r="E60" s="103"/>
      <c r="F60" s="103"/>
      <c r="G60" s="103"/>
      <c r="H60" s="103"/>
      <c r="I60" s="103"/>
      <c r="J60" s="103"/>
    </row>
    <row r="61" spans="1:10" ht="12.75">
      <c r="A61" s="103"/>
      <c r="B61" s="103"/>
      <c r="C61" s="103"/>
      <c r="D61" s="103"/>
      <c r="E61" s="103"/>
      <c r="F61" s="103"/>
      <c r="G61" s="103"/>
      <c r="H61" s="103"/>
      <c r="I61" s="103"/>
      <c r="J61" s="103"/>
    </row>
    <row r="62" spans="1:10" ht="12.75">
      <c r="A62" s="102"/>
      <c r="B62" s="2" t="s">
        <v>292</v>
      </c>
      <c r="C62" s="2"/>
      <c r="D62" s="2"/>
      <c r="E62" s="103"/>
      <c r="F62" s="103"/>
      <c r="G62" s="103"/>
      <c r="H62" s="103"/>
      <c r="I62" s="103"/>
      <c r="J62" s="103"/>
    </row>
    <row r="63" spans="1:10" ht="12.75">
      <c r="A63" s="2"/>
      <c r="B63" s="103"/>
      <c r="C63" s="103"/>
      <c r="D63" s="103"/>
      <c r="E63" s="103"/>
      <c r="F63" s="103"/>
      <c r="G63" s="103"/>
      <c r="H63" s="103"/>
      <c r="I63" s="103"/>
      <c r="J63" s="103"/>
    </row>
    <row r="64" spans="1:10" ht="12.75">
      <c r="A64" s="2"/>
      <c r="B64" s="103"/>
      <c r="C64" s="103"/>
      <c r="D64" s="103"/>
      <c r="E64" s="103"/>
      <c r="F64" s="103"/>
      <c r="G64" s="103"/>
      <c r="H64" s="103"/>
      <c r="I64" s="103"/>
      <c r="J64" s="103"/>
    </row>
    <row r="65" spans="1:10" ht="12.75">
      <c r="A65" s="103"/>
      <c r="B65" s="2" t="s">
        <v>293</v>
      </c>
      <c r="C65" s="103"/>
      <c r="D65" s="103"/>
      <c r="E65" s="103"/>
      <c r="F65" s="103"/>
      <c r="G65" s="103"/>
      <c r="H65" s="103"/>
      <c r="I65" s="103"/>
      <c r="J65" s="103"/>
    </row>
    <row r="66" spans="2:4" ht="12.75">
      <c r="B66" s="2"/>
      <c r="C66" s="2"/>
      <c r="D66" s="2"/>
    </row>
    <row r="68" ht="12.75">
      <c r="B68" s="2"/>
    </row>
  </sheetData>
  <sheetProtection/>
  <mergeCells count="40">
    <mergeCell ref="A22:I22"/>
    <mergeCell ref="A23:I23"/>
    <mergeCell ref="A3:J3"/>
    <mergeCell ref="A4:J4"/>
    <mergeCell ref="A18:J18"/>
    <mergeCell ref="A19:J19"/>
    <mergeCell ref="A20:J20"/>
    <mergeCell ref="A21:I21"/>
    <mergeCell ref="A24:I24"/>
    <mergeCell ref="A25:J25"/>
    <mergeCell ref="A26:I26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G37"/>
    <mergeCell ref="A41:J41"/>
    <mergeCell ref="A42:J42"/>
    <mergeCell ref="A43:J43"/>
    <mergeCell ref="A51:J51"/>
    <mergeCell ref="A44:J44"/>
    <mergeCell ref="A45:J45"/>
    <mergeCell ref="A46:J46"/>
    <mergeCell ref="A48:J48"/>
    <mergeCell ref="A49:J49"/>
    <mergeCell ref="A50:J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83"/>
  <sheetViews>
    <sheetView tabSelected="1" zoomScalePageLayoutView="0" workbookViewId="0" topLeftCell="A63">
      <selection activeCell="M64" sqref="M64"/>
    </sheetView>
  </sheetViews>
  <sheetFormatPr defaultColWidth="9.00390625" defaultRowHeight="12.75"/>
  <cols>
    <col min="1" max="1" width="4.00390625" style="0" customWidth="1"/>
    <col min="2" max="2" width="22.375" style="0" customWidth="1"/>
    <col min="3" max="3" width="42.375" style="0" customWidth="1"/>
    <col min="4" max="4" width="12.125" style="0" customWidth="1"/>
    <col min="5" max="5" width="12.875" style="0" customWidth="1"/>
    <col min="6" max="6" width="12.00390625" style="0" customWidth="1"/>
    <col min="8" max="8" width="8.375" style="0" customWidth="1"/>
  </cols>
  <sheetData>
    <row r="1" ht="9" customHeight="1">
      <c r="A1" s="1"/>
    </row>
    <row r="2" spans="1:9" ht="15.75">
      <c r="A2" s="25" t="s">
        <v>28</v>
      </c>
      <c r="B2" s="25"/>
      <c r="C2" s="25"/>
      <c r="D2" s="174" t="s">
        <v>163</v>
      </c>
      <c r="E2" s="174"/>
      <c r="F2" s="174"/>
      <c r="G2" s="4"/>
      <c r="H2" s="4"/>
      <c r="I2" s="4"/>
    </row>
    <row r="3" spans="1:9" ht="15.75">
      <c r="A3" s="175" t="s">
        <v>228</v>
      </c>
      <c r="B3" s="175"/>
      <c r="C3" s="175"/>
      <c r="D3" s="175"/>
      <c r="E3" s="175"/>
      <c r="F3" s="175"/>
      <c r="G3" s="4"/>
      <c r="H3" s="4"/>
      <c r="I3" s="4"/>
    </row>
    <row r="4" spans="1:9" ht="15.75">
      <c r="A4" s="175" t="s">
        <v>401</v>
      </c>
      <c r="B4" s="175"/>
      <c r="C4" s="175"/>
      <c r="D4" s="175"/>
      <c r="E4" s="175"/>
      <c r="F4" s="175"/>
      <c r="G4" s="4"/>
      <c r="H4" s="4"/>
      <c r="I4" s="4"/>
    </row>
    <row r="5" spans="1:6" ht="12.75">
      <c r="A5" s="2"/>
      <c r="B5" s="70"/>
      <c r="C5" s="70"/>
      <c r="D5" s="70"/>
      <c r="E5" s="70"/>
      <c r="F5" s="70"/>
    </row>
    <row r="6" spans="1:9" ht="15.75">
      <c r="A6" s="181" t="s">
        <v>185</v>
      </c>
      <c r="B6" s="181"/>
      <c r="C6" s="181"/>
      <c r="D6" s="181"/>
      <c r="E6" s="181"/>
      <c r="F6" s="181"/>
      <c r="G6" s="8"/>
      <c r="H6" s="8"/>
      <c r="I6" s="8"/>
    </row>
    <row r="7" spans="1:6" ht="12.75">
      <c r="A7" s="2" t="s">
        <v>146</v>
      </c>
      <c r="B7" s="70"/>
      <c r="C7" s="70"/>
      <c r="D7" s="179" t="s">
        <v>36</v>
      </c>
      <c r="E7" s="179"/>
      <c r="F7" s="179"/>
    </row>
    <row r="8" spans="1:6" ht="30" customHeight="1">
      <c r="A8" s="184" t="s">
        <v>141</v>
      </c>
      <c r="B8" s="185" t="s">
        <v>112</v>
      </c>
      <c r="C8" s="186" t="s">
        <v>111</v>
      </c>
      <c r="D8" s="182" t="s">
        <v>85</v>
      </c>
      <c r="E8" s="182" t="s">
        <v>67</v>
      </c>
      <c r="F8" s="182" t="s">
        <v>186</v>
      </c>
    </row>
    <row r="9" spans="1:6" ht="45" customHeight="1">
      <c r="A9" s="184"/>
      <c r="B9" s="185"/>
      <c r="C9" s="186"/>
      <c r="D9" s="182"/>
      <c r="E9" s="182"/>
      <c r="F9" s="182"/>
    </row>
    <row r="10" spans="1:6" ht="12.75">
      <c r="A10" s="13"/>
      <c r="B10" s="14">
        <v>1</v>
      </c>
      <c r="C10" s="14">
        <v>2</v>
      </c>
      <c r="D10" s="14">
        <v>3</v>
      </c>
      <c r="E10" s="14">
        <v>3</v>
      </c>
      <c r="F10" s="14">
        <v>3</v>
      </c>
    </row>
    <row r="11" spans="1:6" ht="17.25" customHeight="1">
      <c r="A11" s="26">
        <v>1</v>
      </c>
      <c r="B11" s="15" t="s">
        <v>147</v>
      </c>
      <c r="C11" s="13" t="s">
        <v>148</v>
      </c>
      <c r="D11" s="57">
        <f>D12+D18+D24+D36+D39+D43+D47</f>
        <v>1055189.2000000002</v>
      </c>
      <c r="E11" s="57">
        <f>E12+E18+E24+E36+E39</f>
        <v>895525</v>
      </c>
      <c r="F11" s="57">
        <f>F12+F18+F24+F36+F39</f>
        <v>924415</v>
      </c>
    </row>
    <row r="12" spans="1:6" ht="18.75" customHeight="1">
      <c r="A12" s="26">
        <v>2</v>
      </c>
      <c r="B12" s="15" t="s">
        <v>99</v>
      </c>
      <c r="C12" s="13" t="s">
        <v>149</v>
      </c>
      <c r="D12" s="58">
        <f>D13</f>
        <v>107389.6</v>
      </c>
      <c r="E12" s="58">
        <f>E13</f>
        <v>107005</v>
      </c>
      <c r="F12" s="58">
        <f>F13</f>
        <v>111175</v>
      </c>
    </row>
    <row r="13" spans="1:6" ht="18.75" customHeight="1">
      <c r="A13" s="26">
        <v>3</v>
      </c>
      <c r="B13" s="15" t="s">
        <v>150</v>
      </c>
      <c r="C13" s="13" t="s">
        <v>151</v>
      </c>
      <c r="D13" s="59">
        <f>D14+D17+D16</f>
        <v>107389.6</v>
      </c>
      <c r="E13" s="59">
        <f>E14+E17+E16</f>
        <v>107005</v>
      </c>
      <c r="F13" s="59">
        <f>F14+F17+F16</f>
        <v>111175</v>
      </c>
    </row>
    <row r="14" spans="1:6" ht="93" customHeight="1">
      <c r="A14" s="178">
        <v>4</v>
      </c>
      <c r="B14" s="183" t="s">
        <v>169</v>
      </c>
      <c r="C14" s="184" t="s">
        <v>332</v>
      </c>
      <c r="D14" s="173">
        <v>102210</v>
      </c>
      <c r="E14" s="173">
        <v>105480</v>
      </c>
      <c r="F14" s="173">
        <v>109590</v>
      </c>
    </row>
    <row r="15" spans="1:6" ht="13.5" customHeight="1" hidden="1" thickBot="1">
      <c r="A15" s="178"/>
      <c r="B15" s="183"/>
      <c r="C15" s="184"/>
      <c r="D15" s="173"/>
      <c r="E15" s="173"/>
      <c r="F15" s="173"/>
    </row>
    <row r="16" spans="1:6" ht="131.25" customHeight="1">
      <c r="A16" s="26"/>
      <c r="B16" s="15" t="s">
        <v>187</v>
      </c>
      <c r="C16" s="141" t="s">
        <v>333</v>
      </c>
      <c r="D16" s="59">
        <v>2556</v>
      </c>
      <c r="E16" s="59">
        <v>5</v>
      </c>
      <c r="F16" s="59">
        <v>5</v>
      </c>
    </row>
    <row r="17" spans="1:6" ht="54" customHeight="1">
      <c r="A17" s="26">
        <v>6</v>
      </c>
      <c r="B17" s="15" t="s">
        <v>170</v>
      </c>
      <c r="C17" s="140" t="s">
        <v>188</v>
      </c>
      <c r="D17" s="71">
        <v>2623.6</v>
      </c>
      <c r="E17" s="59">
        <v>1520</v>
      </c>
      <c r="F17" s="59">
        <v>1580</v>
      </c>
    </row>
    <row r="18" spans="1:6" ht="42.75" customHeight="1">
      <c r="A18" s="26">
        <v>8</v>
      </c>
      <c r="B18" s="15" t="s">
        <v>95</v>
      </c>
      <c r="C18" s="140" t="s">
        <v>74</v>
      </c>
      <c r="D18" s="58">
        <f>D19</f>
        <v>133600</v>
      </c>
      <c r="E18" s="58">
        <f>E19</f>
        <v>142400</v>
      </c>
      <c r="F18" s="58">
        <f>F19</f>
        <v>162000</v>
      </c>
    </row>
    <row r="19" spans="1:6" ht="40.5" customHeight="1">
      <c r="A19" s="26">
        <v>9</v>
      </c>
      <c r="B19" s="15" t="s">
        <v>100</v>
      </c>
      <c r="C19" s="140" t="s">
        <v>84</v>
      </c>
      <c r="D19" s="59">
        <f>D20+D21+D22+D23</f>
        <v>133600</v>
      </c>
      <c r="E19" s="59">
        <f>E20+E21+E22+E23</f>
        <v>142400</v>
      </c>
      <c r="F19" s="59">
        <f>F20+F21+F22+F23</f>
        <v>162000</v>
      </c>
    </row>
    <row r="20" spans="1:6" ht="79.5" customHeight="1">
      <c r="A20" s="26">
        <v>10</v>
      </c>
      <c r="B20" s="15" t="s">
        <v>101</v>
      </c>
      <c r="C20" s="140" t="s">
        <v>334</v>
      </c>
      <c r="D20" s="59">
        <v>48400</v>
      </c>
      <c r="E20" s="59">
        <v>51600</v>
      </c>
      <c r="F20" s="59">
        <v>58600</v>
      </c>
    </row>
    <row r="21" spans="1:6" ht="94.5" customHeight="1">
      <c r="A21" s="26">
        <v>11</v>
      </c>
      <c r="B21" s="15" t="s">
        <v>102</v>
      </c>
      <c r="C21" s="141" t="s">
        <v>335</v>
      </c>
      <c r="D21" s="59">
        <v>300</v>
      </c>
      <c r="E21" s="59">
        <v>300</v>
      </c>
      <c r="F21" s="59">
        <v>400</v>
      </c>
    </row>
    <row r="22" spans="1:6" ht="82.5" customHeight="1">
      <c r="A22" s="26">
        <v>12</v>
      </c>
      <c r="B22" s="15" t="s">
        <v>103</v>
      </c>
      <c r="C22" s="140" t="s">
        <v>96</v>
      </c>
      <c r="D22" s="59">
        <v>93800</v>
      </c>
      <c r="E22" s="59">
        <v>100100</v>
      </c>
      <c r="F22" s="59">
        <v>113600</v>
      </c>
    </row>
    <row r="23" spans="1:6" ht="92.25" customHeight="1">
      <c r="A23" s="26">
        <v>13</v>
      </c>
      <c r="B23" s="15" t="s">
        <v>104</v>
      </c>
      <c r="C23" s="140" t="s">
        <v>336</v>
      </c>
      <c r="D23" s="59">
        <v>-8900</v>
      </c>
      <c r="E23" s="59">
        <v>-9600</v>
      </c>
      <c r="F23" s="59">
        <v>-10600</v>
      </c>
    </row>
    <row r="24" spans="1:6" ht="17.25" customHeight="1">
      <c r="A24" s="26">
        <v>14</v>
      </c>
      <c r="B24" s="15" t="s">
        <v>142</v>
      </c>
      <c r="C24" s="13" t="s">
        <v>171</v>
      </c>
      <c r="D24" s="58">
        <f>D25+D28</f>
        <v>762830</v>
      </c>
      <c r="E24" s="58">
        <f>E25+E28</f>
        <v>601860</v>
      </c>
      <c r="F24" s="58">
        <f>F25+F28</f>
        <v>606980</v>
      </c>
    </row>
    <row r="25" spans="1:6" ht="17.25" customHeight="1">
      <c r="A25" s="26">
        <v>15</v>
      </c>
      <c r="B25" s="51" t="s">
        <v>98</v>
      </c>
      <c r="C25" s="17" t="s">
        <v>152</v>
      </c>
      <c r="D25" s="60">
        <f>D26</f>
        <v>289040</v>
      </c>
      <c r="E25" s="60">
        <f>E26</f>
        <v>128070</v>
      </c>
      <c r="F25" s="60">
        <f>F26</f>
        <v>133190</v>
      </c>
    </row>
    <row r="26" spans="1:6" ht="17.25" customHeight="1">
      <c r="A26" s="178">
        <v>16</v>
      </c>
      <c r="B26" s="176" t="s">
        <v>153</v>
      </c>
      <c r="C26" s="177" t="s">
        <v>116</v>
      </c>
      <c r="D26" s="180">
        <v>289040</v>
      </c>
      <c r="E26" s="180">
        <v>128070</v>
      </c>
      <c r="F26" s="180">
        <v>133190</v>
      </c>
    </row>
    <row r="27" spans="1:6" ht="42.75" customHeight="1">
      <c r="A27" s="178"/>
      <c r="B27" s="176"/>
      <c r="C27" s="177"/>
      <c r="D27" s="180"/>
      <c r="E27" s="180"/>
      <c r="F27" s="180"/>
    </row>
    <row r="28" spans="1:6" ht="17.25" customHeight="1">
      <c r="A28" s="26">
        <v>17</v>
      </c>
      <c r="B28" s="15" t="s">
        <v>97</v>
      </c>
      <c r="C28" s="17" t="s">
        <v>172</v>
      </c>
      <c r="D28" s="60">
        <f>D29+D32</f>
        <v>473790</v>
      </c>
      <c r="E28" s="60">
        <f>E29+E32</f>
        <v>473790</v>
      </c>
      <c r="F28" s="60">
        <f>F29+F32</f>
        <v>473790</v>
      </c>
    </row>
    <row r="29" spans="1:6" ht="21" customHeight="1">
      <c r="A29" s="26">
        <v>18</v>
      </c>
      <c r="B29" s="15" t="s">
        <v>50</v>
      </c>
      <c r="C29" s="13" t="s">
        <v>49</v>
      </c>
      <c r="D29" s="59">
        <v>184220</v>
      </c>
      <c r="E29" s="59">
        <v>184220</v>
      </c>
      <c r="F29" s="59">
        <v>184220</v>
      </c>
    </row>
    <row r="30" spans="1:6" ht="43.5" customHeight="1">
      <c r="A30" s="178">
        <v>19</v>
      </c>
      <c r="B30" s="183" t="s">
        <v>51</v>
      </c>
      <c r="C30" s="184" t="s">
        <v>189</v>
      </c>
      <c r="D30" s="173">
        <v>184220</v>
      </c>
      <c r="E30" s="173">
        <v>184220</v>
      </c>
      <c r="F30" s="173">
        <v>184220</v>
      </c>
    </row>
    <row r="31" spans="1:6" ht="6" customHeight="1" hidden="1">
      <c r="A31" s="178"/>
      <c r="B31" s="183"/>
      <c r="C31" s="184"/>
      <c r="D31" s="173"/>
      <c r="E31" s="173"/>
      <c r="F31" s="173"/>
    </row>
    <row r="32" spans="1:6" ht="24" customHeight="1">
      <c r="A32" s="178">
        <v>20</v>
      </c>
      <c r="B32" s="183" t="s">
        <v>52</v>
      </c>
      <c r="C32" s="184" t="s">
        <v>190</v>
      </c>
      <c r="D32" s="173">
        <f>D34</f>
        <v>289570</v>
      </c>
      <c r="E32" s="173">
        <f>E34</f>
        <v>289570</v>
      </c>
      <c r="F32" s="173">
        <f>F34</f>
        <v>289570</v>
      </c>
    </row>
    <row r="33" spans="1:6" ht="13.5" customHeight="1" hidden="1">
      <c r="A33" s="178"/>
      <c r="B33" s="183"/>
      <c r="C33" s="184"/>
      <c r="D33" s="173"/>
      <c r="E33" s="173"/>
      <c r="F33" s="173"/>
    </row>
    <row r="34" spans="1:6" ht="41.25" customHeight="1">
      <c r="A34" s="178">
        <v>21</v>
      </c>
      <c r="B34" s="183" t="s">
        <v>54</v>
      </c>
      <c r="C34" s="184" t="s">
        <v>53</v>
      </c>
      <c r="D34" s="173">
        <v>289570</v>
      </c>
      <c r="E34" s="173">
        <v>289570</v>
      </c>
      <c r="F34" s="173">
        <v>289570</v>
      </c>
    </row>
    <row r="35" spans="1:6" ht="2.25" customHeight="1" hidden="1">
      <c r="A35" s="178"/>
      <c r="B35" s="183"/>
      <c r="C35" s="184"/>
      <c r="D35" s="173"/>
      <c r="E35" s="173"/>
      <c r="F35" s="173"/>
    </row>
    <row r="36" spans="1:6" ht="15.75" customHeight="1">
      <c r="A36" s="26">
        <v>22</v>
      </c>
      <c r="B36" s="15" t="s">
        <v>154</v>
      </c>
      <c r="C36" s="13" t="s">
        <v>155</v>
      </c>
      <c r="D36" s="58">
        <f aca="true" t="shared" si="0" ref="D36:F37">D37</f>
        <v>18600</v>
      </c>
      <c r="E36" s="58">
        <f t="shared" si="0"/>
        <v>15700</v>
      </c>
      <c r="F36" s="58">
        <f t="shared" si="0"/>
        <v>15700</v>
      </c>
    </row>
    <row r="37" spans="1:6" ht="60" customHeight="1">
      <c r="A37" s="26">
        <v>23</v>
      </c>
      <c r="B37" s="15" t="s">
        <v>156</v>
      </c>
      <c r="C37" s="140" t="s">
        <v>337</v>
      </c>
      <c r="D37" s="59">
        <f>D38</f>
        <v>18600</v>
      </c>
      <c r="E37" s="59">
        <f t="shared" si="0"/>
        <v>15700</v>
      </c>
      <c r="F37" s="59">
        <f t="shared" si="0"/>
        <v>15700</v>
      </c>
    </row>
    <row r="38" spans="1:6" ht="88.5" customHeight="1">
      <c r="A38" s="26">
        <v>24</v>
      </c>
      <c r="B38" s="15" t="s">
        <v>71</v>
      </c>
      <c r="C38" s="140" t="s">
        <v>338</v>
      </c>
      <c r="D38" s="59">
        <v>18600</v>
      </c>
      <c r="E38" s="59">
        <v>15700</v>
      </c>
      <c r="F38" s="59">
        <v>15700</v>
      </c>
    </row>
    <row r="39" spans="1:6" ht="43.5" customHeight="1">
      <c r="A39" s="26">
        <v>25</v>
      </c>
      <c r="B39" s="15" t="s">
        <v>157</v>
      </c>
      <c r="C39" s="140" t="s">
        <v>158</v>
      </c>
      <c r="D39" s="58">
        <f aca="true" t="shared" si="1" ref="D39:F40">D40</f>
        <v>28560</v>
      </c>
      <c r="E39" s="58">
        <f t="shared" si="1"/>
        <v>28560</v>
      </c>
      <c r="F39" s="58">
        <f t="shared" si="1"/>
        <v>28560</v>
      </c>
    </row>
    <row r="40" spans="1:6" ht="98.25" customHeight="1">
      <c r="A40" s="26">
        <v>26</v>
      </c>
      <c r="B40" s="15" t="s">
        <v>159</v>
      </c>
      <c r="C40" s="141" t="s">
        <v>339</v>
      </c>
      <c r="D40" s="60">
        <f t="shared" si="1"/>
        <v>28560</v>
      </c>
      <c r="E40" s="60">
        <f t="shared" si="1"/>
        <v>28560</v>
      </c>
      <c r="F40" s="60">
        <f t="shared" si="1"/>
        <v>28560</v>
      </c>
    </row>
    <row r="41" spans="1:6" ht="45" customHeight="1">
      <c r="A41" s="26">
        <v>27</v>
      </c>
      <c r="B41" s="15" t="s">
        <v>25</v>
      </c>
      <c r="C41" s="140" t="s">
        <v>340</v>
      </c>
      <c r="D41" s="59">
        <f>D42</f>
        <v>28560</v>
      </c>
      <c r="E41" s="59">
        <f>E42</f>
        <v>28560</v>
      </c>
      <c r="F41" s="59">
        <f>F42</f>
        <v>28560</v>
      </c>
    </row>
    <row r="42" spans="1:6" ht="45" customHeight="1">
      <c r="A42" s="26">
        <v>28</v>
      </c>
      <c r="B42" s="15" t="s">
        <v>121</v>
      </c>
      <c r="C42" s="140" t="s">
        <v>341</v>
      </c>
      <c r="D42" s="59">
        <v>28560</v>
      </c>
      <c r="E42" s="59">
        <v>28560</v>
      </c>
      <c r="F42" s="59">
        <v>28560</v>
      </c>
    </row>
    <row r="43" spans="1:6" ht="24.75" customHeight="1">
      <c r="A43" s="26">
        <v>29</v>
      </c>
      <c r="B43" s="139" t="s">
        <v>313</v>
      </c>
      <c r="C43" s="140" t="s">
        <v>312</v>
      </c>
      <c r="D43" s="59">
        <f>D45</f>
        <v>1209.6</v>
      </c>
      <c r="E43" s="59">
        <f>E45</f>
        <v>0</v>
      </c>
      <c r="F43" s="59">
        <f>F45</f>
        <v>0</v>
      </c>
    </row>
    <row r="44" spans="1:6" ht="27" customHeight="1">
      <c r="A44" s="26">
        <v>30</v>
      </c>
      <c r="B44" s="139" t="s">
        <v>315</v>
      </c>
      <c r="C44" s="140" t="s">
        <v>314</v>
      </c>
      <c r="D44" s="59">
        <v>1209.6</v>
      </c>
      <c r="E44" s="59">
        <v>0</v>
      </c>
      <c r="F44" s="59">
        <v>0</v>
      </c>
    </row>
    <row r="45" spans="1:6" ht="25.5" customHeight="1">
      <c r="A45" s="26">
        <v>31</v>
      </c>
      <c r="B45" s="139" t="s">
        <v>317</v>
      </c>
      <c r="C45" s="140" t="s">
        <v>316</v>
      </c>
      <c r="D45" s="59">
        <v>1209.6</v>
      </c>
      <c r="E45" s="59">
        <v>0</v>
      </c>
      <c r="F45" s="59">
        <v>0</v>
      </c>
    </row>
    <row r="46" spans="1:6" ht="25.5" customHeight="1">
      <c r="A46" s="26">
        <v>32</v>
      </c>
      <c r="B46" s="139" t="s">
        <v>319</v>
      </c>
      <c r="C46" s="140" t="s">
        <v>318</v>
      </c>
      <c r="D46" s="59">
        <v>1209.6</v>
      </c>
      <c r="E46" s="59">
        <v>0</v>
      </c>
      <c r="F46" s="59">
        <v>0</v>
      </c>
    </row>
    <row r="47" spans="1:6" ht="21" customHeight="1">
      <c r="A47" s="26">
        <v>33</v>
      </c>
      <c r="B47" s="139" t="s">
        <v>321</v>
      </c>
      <c r="C47" s="140" t="s">
        <v>320</v>
      </c>
      <c r="D47" s="59">
        <v>3000</v>
      </c>
      <c r="E47" s="59">
        <v>0</v>
      </c>
      <c r="F47" s="59">
        <v>0</v>
      </c>
    </row>
    <row r="48" spans="1:6" ht="72.75" customHeight="1">
      <c r="A48" s="26">
        <v>34</v>
      </c>
      <c r="B48" s="139" t="s">
        <v>323</v>
      </c>
      <c r="C48" s="140" t="s">
        <v>322</v>
      </c>
      <c r="D48" s="59">
        <v>3000</v>
      </c>
      <c r="E48" s="59">
        <v>0</v>
      </c>
      <c r="F48" s="59">
        <v>0</v>
      </c>
    </row>
    <row r="49" spans="1:6" ht="66.75" customHeight="1">
      <c r="A49" s="26">
        <v>35</v>
      </c>
      <c r="B49" s="139" t="s">
        <v>325</v>
      </c>
      <c r="C49" s="140" t="s">
        <v>324</v>
      </c>
      <c r="D49" s="59">
        <v>3000</v>
      </c>
      <c r="E49" s="59">
        <v>0</v>
      </c>
      <c r="F49" s="59">
        <v>0</v>
      </c>
    </row>
    <row r="50" spans="1:6" ht="16.5" customHeight="1">
      <c r="A50" s="26">
        <v>36</v>
      </c>
      <c r="B50" s="15" t="s">
        <v>160</v>
      </c>
      <c r="C50" s="13" t="s">
        <v>161</v>
      </c>
      <c r="D50" s="58">
        <f>D51</f>
        <v>11522122.34</v>
      </c>
      <c r="E50" s="58">
        <f>E51</f>
        <v>5684886.34</v>
      </c>
      <c r="F50" s="58">
        <f>F51</f>
        <v>5665709.74</v>
      </c>
    </row>
    <row r="51" spans="1:6" ht="38.25" customHeight="1">
      <c r="A51" s="26">
        <v>37</v>
      </c>
      <c r="B51" s="142" t="s">
        <v>76</v>
      </c>
      <c r="C51" s="54" t="s">
        <v>75</v>
      </c>
      <c r="D51" s="59">
        <f>D52+D57+D63+D75+D78</f>
        <v>11522122.34</v>
      </c>
      <c r="E51" s="59">
        <f>E52+E58+E63</f>
        <v>5684886.34</v>
      </c>
      <c r="F51" s="59">
        <f>F52+F58+F63</f>
        <v>5665709.74</v>
      </c>
    </row>
    <row r="52" spans="1:6" ht="26.25" customHeight="1">
      <c r="A52" s="26">
        <v>38</v>
      </c>
      <c r="B52" s="52" t="s">
        <v>243</v>
      </c>
      <c r="C52" s="54" t="s">
        <v>94</v>
      </c>
      <c r="D52" s="61">
        <f>D53</f>
        <v>5004680</v>
      </c>
      <c r="E52" s="61">
        <f>E53</f>
        <v>4669856</v>
      </c>
      <c r="F52" s="61">
        <f>F53</f>
        <v>4669856</v>
      </c>
    </row>
    <row r="53" spans="1:6" ht="31.5" customHeight="1">
      <c r="A53" s="26">
        <v>39</v>
      </c>
      <c r="B53" s="52" t="s">
        <v>242</v>
      </c>
      <c r="C53" s="54" t="s">
        <v>77</v>
      </c>
      <c r="D53" s="61">
        <f>D55+D56</f>
        <v>5004680</v>
      </c>
      <c r="E53" s="61">
        <f>+E55+E56</f>
        <v>4669856</v>
      </c>
      <c r="F53" s="61">
        <f>+F55+F56</f>
        <v>4669856</v>
      </c>
    </row>
    <row r="54" spans="1:6" ht="31.5" customHeight="1">
      <c r="A54" s="26">
        <v>40</v>
      </c>
      <c r="B54" s="52" t="s">
        <v>241</v>
      </c>
      <c r="C54" s="54" t="s">
        <v>91</v>
      </c>
      <c r="D54" s="61">
        <f>D53</f>
        <v>5004680</v>
      </c>
      <c r="E54" s="61">
        <f>E53</f>
        <v>4669856</v>
      </c>
      <c r="F54" s="61">
        <f>F53</f>
        <v>4669856</v>
      </c>
    </row>
    <row r="55" spans="1:6" ht="45" customHeight="1">
      <c r="A55" s="26">
        <v>41</v>
      </c>
      <c r="B55" s="53" t="s">
        <v>240</v>
      </c>
      <c r="C55" s="55" t="s">
        <v>117</v>
      </c>
      <c r="D55" s="61">
        <v>1674104</v>
      </c>
      <c r="E55" s="61">
        <v>1339280</v>
      </c>
      <c r="F55" s="61">
        <v>1339280</v>
      </c>
    </row>
    <row r="56" spans="1:6" ht="45" customHeight="1">
      <c r="A56" s="26">
        <v>42</v>
      </c>
      <c r="B56" s="26" t="s">
        <v>239</v>
      </c>
      <c r="C56" s="13" t="s">
        <v>93</v>
      </c>
      <c r="D56" s="61">
        <v>3330576</v>
      </c>
      <c r="E56" s="61">
        <v>3330576</v>
      </c>
      <c r="F56" s="61">
        <v>3330576</v>
      </c>
    </row>
    <row r="57" spans="1:6" ht="45" customHeight="1">
      <c r="A57" s="26">
        <v>43</v>
      </c>
      <c r="B57" s="26" t="s">
        <v>238</v>
      </c>
      <c r="C57" s="54" t="s">
        <v>92</v>
      </c>
      <c r="D57" s="61">
        <f>D58</f>
        <v>103639.34</v>
      </c>
      <c r="E57" s="61">
        <f>E58</f>
        <v>103602.34</v>
      </c>
      <c r="F57" s="61">
        <f>F58</f>
        <v>104798.74</v>
      </c>
    </row>
    <row r="58" spans="1:6" ht="29.25" customHeight="1">
      <c r="A58" s="26">
        <v>44</v>
      </c>
      <c r="B58" s="52" t="s">
        <v>237</v>
      </c>
      <c r="C58" s="54" t="s">
        <v>78</v>
      </c>
      <c r="D58" s="59">
        <f>D59+D61</f>
        <v>103639.34</v>
      </c>
      <c r="E58" s="59">
        <f>E59+E61</f>
        <v>103602.34</v>
      </c>
      <c r="F58" s="59">
        <f>F59+F61</f>
        <v>104798.74</v>
      </c>
    </row>
    <row r="59" spans="1:6" ht="43.5" customHeight="1">
      <c r="A59" s="26">
        <v>45</v>
      </c>
      <c r="B59" s="52" t="s">
        <v>244</v>
      </c>
      <c r="C59" s="54" t="s">
        <v>80</v>
      </c>
      <c r="D59" s="59">
        <f>D60</f>
        <v>5154.44</v>
      </c>
      <c r="E59" s="59">
        <f>E60</f>
        <v>5114.44</v>
      </c>
      <c r="F59" s="59">
        <f>F60</f>
        <v>5114.44</v>
      </c>
    </row>
    <row r="60" spans="1:6" ht="60.75" customHeight="1">
      <c r="A60" s="26">
        <v>46</v>
      </c>
      <c r="B60" s="52" t="s">
        <v>236</v>
      </c>
      <c r="C60" s="55" t="s">
        <v>227</v>
      </c>
      <c r="D60" s="71">
        <v>5154.44</v>
      </c>
      <c r="E60" s="59">
        <v>5114.44</v>
      </c>
      <c r="F60" s="59">
        <v>5114.44</v>
      </c>
    </row>
    <row r="61" spans="1:6" ht="45.75" customHeight="1">
      <c r="A61" s="26">
        <v>47</v>
      </c>
      <c r="B61" s="52" t="s">
        <v>235</v>
      </c>
      <c r="C61" s="54" t="s">
        <v>79</v>
      </c>
      <c r="D61" s="59">
        <f>D62</f>
        <v>98484.9</v>
      </c>
      <c r="E61" s="59">
        <f>E62</f>
        <v>98487.9</v>
      </c>
      <c r="F61" s="59">
        <f>F62</f>
        <v>99684.3</v>
      </c>
    </row>
    <row r="62" spans="1:6" ht="53.25" customHeight="1">
      <c r="A62" s="26">
        <v>48</v>
      </c>
      <c r="B62" s="52" t="s">
        <v>235</v>
      </c>
      <c r="C62" s="55" t="s">
        <v>82</v>
      </c>
      <c r="D62" s="59">
        <v>98484.9</v>
      </c>
      <c r="E62" s="59">
        <v>98487.9</v>
      </c>
      <c r="F62" s="59">
        <v>99684.3</v>
      </c>
    </row>
    <row r="63" spans="1:6" ht="21.75" customHeight="1">
      <c r="A63" s="26">
        <v>49</v>
      </c>
      <c r="B63" s="52" t="s">
        <v>234</v>
      </c>
      <c r="C63" s="54" t="s">
        <v>162</v>
      </c>
      <c r="D63" s="59">
        <f aca="true" t="shared" si="2" ref="D63:F64">D64</f>
        <v>6238201</v>
      </c>
      <c r="E63" s="59">
        <f t="shared" si="2"/>
        <v>911428</v>
      </c>
      <c r="F63" s="59">
        <f t="shared" si="2"/>
        <v>891055</v>
      </c>
    </row>
    <row r="64" spans="1:6" ht="25.5" customHeight="1">
      <c r="A64" s="26">
        <v>50</v>
      </c>
      <c r="B64" s="52" t="s">
        <v>233</v>
      </c>
      <c r="C64" s="54" t="s">
        <v>81</v>
      </c>
      <c r="D64" s="59">
        <f t="shared" si="2"/>
        <v>6238201</v>
      </c>
      <c r="E64" s="59">
        <f t="shared" si="2"/>
        <v>911428</v>
      </c>
      <c r="F64" s="59">
        <f t="shared" si="2"/>
        <v>891055</v>
      </c>
    </row>
    <row r="65" spans="1:6" ht="32.25" customHeight="1">
      <c r="A65" s="26">
        <v>51</v>
      </c>
      <c r="B65" s="52" t="s">
        <v>232</v>
      </c>
      <c r="C65" s="55" t="s">
        <v>118</v>
      </c>
      <c r="D65" s="59">
        <f>D66+D68+D69+D70+D71+D72+D73+D67+D74</f>
        <v>6238201</v>
      </c>
      <c r="E65" s="59">
        <f>E66+E68+E69+E70+E71+E72</f>
        <v>911428</v>
      </c>
      <c r="F65" s="59">
        <f>F66+F68+F69+F70+F71+F72</f>
        <v>891055</v>
      </c>
    </row>
    <row r="66" spans="1:6" ht="51.75" customHeight="1">
      <c r="A66" s="26">
        <v>52</v>
      </c>
      <c r="B66" s="52" t="s">
        <v>231</v>
      </c>
      <c r="C66" s="55" t="s">
        <v>83</v>
      </c>
      <c r="D66" s="62">
        <v>167747</v>
      </c>
      <c r="E66" s="62">
        <v>651417</v>
      </c>
      <c r="F66" s="62">
        <v>622527</v>
      </c>
    </row>
    <row r="67" spans="1:6" ht="135" customHeight="1">
      <c r="A67" s="26">
        <v>53</v>
      </c>
      <c r="B67" s="52" t="s">
        <v>388</v>
      </c>
      <c r="C67" s="55" t="s">
        <v>389</v>
      </c>
      <c r="D67" s="71">
        <v>3109322</v>
      </c>
      <c r="E67" s="62">
        <v>0</v>
      </c>
      <c r="F67" s="62">
        <v>0</v>
      </c>
    </row>
    <row r="68" spans="1:6" ht="66.75" customHeight="1">
      <c r="A68" s="26">
        <v>54</v>
      </c>
      <c r="B68" s="52" t="s">
        <v>230</v>
      </c>
      <c r="C68" s="55" t="s">
        <v>250</v>
      </c>
      <c r="D68" s="61">
        <v>41635</v>
      </c>
      <c r="E68" s="61">
        <v>41635</v>
      </c>
      <c r="F68" s="61">
        <v>41635</v>
      </c>
    </row>
    <row r="69" spans="1:6" ht="88.5" customHeight="1">
      <c r="A69" s="26">
        <v>55</v>
      </c>
      <c r="B69" s="52" t="s">
        <v>246</v>
      </c>
      <c r="C69" s="55" t="s">
        <v>248</v>
      </c>
      <c r="D69" s="61">
        <v>318380</v>
      </c>
      <c r="E69" s="61">
        <v>0</v>
      </c>
      <c r="F69" s="61">
        <v>0</v>
      </c>
    </row>
    <row r="70" spans="1:6" ht="66.75" customHeight="1">
      <c r="A70" s="26">
        <v>56</v>
      </c>
      <c r="B70" s="52" t="s">
        <v>245</v>
      </c>
      <c r="C70" s="55" t="s">
        <v>249</v>
      </c>
      <c r="D70" s="61">
        <v>45188</v>
      </c>
      <c r="E70" s="61">
        <v>0</v>
      </c>
      <c r="F70" s="61">
        <v>0</v>
      </c>
    </row>
    <row r="71" spans="1:6" ht="66.75" customHeight="1">
      <c r="A71" s="26">
        <v>57</v>
      </c>
      <c r="B71" s="52" t="s">
        <v>247</v>
      </c>
      <c r="C71" s="55" t="s">
        <v>251</v>
      </c>
      <c r="D71" s="61">
        <v>210200</v>
      </c>
      <c r="E71" s="61">
        <v>218376</v>
      </c>
      <c r="F71" s="61">
        <v>226893</v>
      </c>
    </row>
    <row r="72" spans="1:6" ht="112.5" customHeight="1">
      <c r="A72" s="26">
        <v>58</v>
      </c>
      <c r="B72" s="52" t="s">
        <v>305</v>
      </c>
      <c r="C72" s="55" t="s">
        <v>306</v>
      </c>
      <c r="D72" s="61">
        <v>30000</v>
      </c>
      <c r="E72" s="61">
        <v>0</v>
      </c>
      <c r="F72" s="61">
        <v>0</v>
      </c>
    </row>
    <row r="73" spans="1:6" ht="94.5" customHeight="1">
      <c r="A73" s="26">
        <v>59</v>
      </c>
      <c r="B73" s="52" t="s">
        <v>311</v>
      </c>
      <c r="C73" s="55" t="s">
        <v>326</v>
      </c>
      <c r="D73" s="61">
        <v>1492614</v>
      </c>
      <c r="E73" s="61">
        <v>0</v>
      </c>
      <c r="F73" s="61">
        <v>0</v>
      </c>
    </row>
    <row r="74" spans="1:6" ht="94.5" customHeight="1">
      <c r="A74" s="26">
        <v>60</v>
      </c>
      <c r="B74" s="52" t="s">
        <v>387</v>
      </c>
      <c r="C74" s="55" t="s">
        <v>390</v>
      </c>
      <c r="D74" s="61">
        <v>823115</v>
      </c>
      <c r="E74" s="61">
        <v>0</v>
      </c>
      <c r="F74" s="61">
        <v>0</v>
      </c>
    </row>
    <row r="75" spans="1:6" ht="45.75" customHeight="1">
      <c r="A75" s="26">
        <v>61</v>
      </c>
      <c r="B75" s="139" t="s">
        <v>345</v>
      </c>
      <c r="C75" s="140" t="s">
        <v>342</v>
      </c>
      <c r="D75" s="61">
        <v>122921</v>
      </c>
      <c r="E75" s="61">
        <v>0</v>
      </c>
      <c r="F75" s="61">
        <v>0</v>
      </c>
    </row>
    <row r="76" spans="1:6" ht="45.75" customHeight="1">
      <c r="A76" s="26">
        <v>62</v>
      </c>
      <c r="B76" s="139" t="s">
        <v>346</v>
      </c>
      <c r="C76" s="140" t="s">
        <v>343</v>
      </c>
      <c r="D76" s="61">
        <v>122921</v>
      </c>
      <c r="E76" s="61">
        <v>0</v>
      </c>
      <c r="F76" s="61">
        <v>0</v>
      </c>
    </row>
    <row r="77" spans="1:6" ht="45.75" customHeight="1">
      <c r="A77" s="26">
        <v>63</v>
      </c>
      <c r="B77" s="139" t="s">
        <v>347</v>
      </c>
      <c r="C77" s="140" t="s">
        <v>344</v>
      </c>
      <c r="D77" s="61">
        <v>122921</v>
      </c>
      <c r="E77" s="61">
        <v>0</v>
      </c>
      <c r="F77" s="61">
        <v>0</v>
      </c>
    </row>
    <row r="78" spans="1:6" ht="33.75" customHeight="1">
      <c r="A78" s="26">
        <v>64</v>
      </c>
      <c r="B78" s="139" t="s">
        <v>348</v>
      </c>
      <c r="C78" s="140" t="s">
        <v>349</v>
      </c>
      <c r="D78" s="61">
        <v>52681</v>
      </c>
      <c r="E78" s="61">
        <v>0</v>
      </c>
      <c r="F78" s="61">
        <v>0</v>
      </c>
    </row>
    <row r="79" spans="1:6" ht="33.75" customHeight="1">
      <c r="A79" s="26">
        <v>65</v>
      </c>
      <c r="B79" s="139" t="s">
        <v>350</v>
      </c>
      <c r="C79" s="140" t="s">
        <v>351</v>
      </c>
      <c r="D79" s="61">
        <v>52681</v>
      </c>
      <c r="E79" s="61">
        <v>0</v>
      </c>
      <c r="F79" s="61">
        <v>0</v>
      </c>
    </row>
    <row r="80" spans="1:6" ht="33.75" customHeight="1">
      <c r="A80" s="26">
        <v>66</v>
      </c>
      <c r="B80" s="139" t="s">
        <v>352</v>
      </c>
      <c r="C80" s="140" t="s">
        <v>351</v>
      </c>
      <c r="D80" s="61">
        <v>52681</v>
      </c>
      <c r="E80" s="61">
        <v>0</v>
      </c>
      <c r="F80" s="61">
        <v>0</v>
      </c>
    </row>
    <row r="81" spans="1:6" ht="12.75">
      <c r="A81" s="171"/>
      <c r="B81" s="171"/>
      <c r="C81" s="171"/>
      <c r="D81" s="63">
        <f>D11+D50</f>
        <v>12577311.54</v>
      </c>
      <c r="E81" s="63">
        <f>E11+E50</f>
        <v>6580411.34</v>
      </c>
      <c r="F81" s="63">
        <f>F11+F50</f>
        <v>6590124.74</v>
      </c>
    </row>
    <row r="83" spans="4:6" ht="12.75">
      <c r="D83" s="69"/>
      <c r="E83" s="69"/>
      <c r="F83" s="69"/>
    </row>
  </sheetData>
  <sheetProtection/>
  <mergeCells count="42">
    <mergeCell ref="B34:B35"/>
    <mergeCell ref="C34:C35"/>
    <mergeCell ref="C32:C33"/>
    <mergeCell ref="F14:F15"/>
    <mergeCell ref="A81:C81"/>
    <mergeCell ref="A30:A31"/>
    <mergeCell ref="B30:B31"/>
    <mergeCell ref="F34:F35"/>
    <mergeCell ref="F26:F27"/>
    <mergeCell ref="A34:A35"/>
    <mergeCell ref="B8:B9"/>
    <mergeCell ref="E30:E31"/>
    <mergeCell ref="A8:A9"/>
    <mergeCell ref="C8:C9"/>
    <mergeCell ref="E14:E15"/>
    <mergeCell ref="C14:C15"/>
    <mergeCell ref="E32:E33"/>
    <mergeCell ref="B32:B33"/>
    <mergeCell ref="F32:F33"/>
    <mergeCell ref="A32:A33"/>
    <mergeCell ref="C30:C31"/>
    <mergeCell ref="D30:D31"/>
    <mergeCell ref="D7:F7"/>
    <mergeCell ref="D26:D27"/>
    <mergeCell ref="E26:E27"/>
    <mergeCell ref="A6:F6"/>
    <mergeCell ref="F8:F9"/>
    <mergeCell ref="A26:A27"/>
    <mergeCell ref="D8:D9"/>
    <mergeCell ref="E8:E9"/>
    <mergeCell ref="B14:B15"/>
    <mergeCell ref="D14:D15"/>
    <mergeCell ref="D34:D35"/>
    <mergeCell ref="D32:D33"/>
    <mergeCell ref="E34:E35"/>
    <mergeCell ref="F30:F31"/>
    <mergeCell ref="D2:F2"/>
    <mergeCell ref="A3:F3"/>
    <mergeCell ref="A4:F4"/>
    <mergeCell ref="B26:B27"/>
    <mergeCell ref="C26:C27"/>
    <mergeCell ref="A14:A15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7.375" style="0" customWidth="1"/>
    <col min="2" max="2" width="53.875" style="0" customWidth="1"/>
    <col min="3" max="3" width="11.00390625" style="0" customWidth="1"/>
    <col min="4" max="4" width="12.625" style="0" customWidth="1"/>
    <col min="5" max="5" width="11.125" style="0" customWidth="1"/>
    <col min="6" max="6" width="11.25390625" style="0" customWidth="1"/>
  </cols>
  <sheetData>
    <row r="1" spans="1:6" ht="12.75">
      <c r="A1" s="175" t="s">
        <v>29</v>
      </c>
      <c r="B1" s="175"/>
      <c r="C1" s="175"/>
      <c r="D1" s="175"/>
      <c r="E1" s="175"/>
      <c r="F1" s="175"/>
    </row>
    <row r="2" spans="1:6" ht="12.75">
      <c r="A2" s="175" t="s">
        <v>228</v>
      </c>
      <c r="B2" s="175"/>
      <c r="C2" s="175"/>
      <c r="D2" s="175"/>
      <c r="E2" s="175"/>
      <c r="F2" s="175"/>
    </row>
    <row r="3" spans="1:6" ht="12.75">
      <c r="A3" s="175" t="s">
        <v>402</v>
      </c>
      <c r="B3" s="175"/>
      <c r="C3" s="175"/>
      <c r="D3" s="175"/>
      <c r="E3" s="175"/>
      <c r="F3" s="175"/>
    </row>
    <row r="4" spans="1:6" ht="11.25" customHeight="1">
      <c r="A4" s="3"/>
      <c r="B4" s="70"/>
      <c r="C4" s="70"/>
      <c r="D4" s="70"/>
      <c r="E4" s="70"/>
      <c r="F4" s="70"/>
    </row>
    <row r="5" spans="1:6" ht="15.75" customHeight="1">
      <c r="A5" s="187" t="s">
        <v>191</v>
      </c>
      <c r="B5" s="187"/>
      <c r="C5" s="187"/>
      <c r="D5" s="187"/>
      <c r="E5" s="70"/>
      <c r="F5" s="70"/>
    </row>
    <row r="6" spans="1:6" ht="33" customHeight="1">
      <c r="A6" s="187"/>
      <c r="B6" s="187"/>
      <c r="C6" s="187"/>
      <c r="D6" s="187"/>
      <c r="E6" s="70"/>
      <c r="F6" s="70"/>
    </row>
    <row r="7" spans="1:6" ht="12.75">
      <c r="A7" s="188" t="s">
        <v>36</v>
      </c>
      <c r="B7" s="188"/>
      <c r="C7" s="188"/>
      <c r="D7" s="188"/>
      <c r="E7" s="188"/>
      <c r="F7" s="188"/>
    </row>
    <row r="8" spans="1:6" ht="47.25" customHeight="1">
      <c r="A8" s="14" t="s">
        <v>37</v>
      </c>
      <c r="B8" s="26" t="s">
        <v>6</v>
      </c>
      <c r="C8" s="14" t="s">
        <v>164</v>
      </c>
      <c r="D8" s="14" t="s">
        <v>86</v>
      </c>
      <c r="E8" s="14" t="s">
        <v>70</v>
      </c>
      <c r="F8" s="14" t="s">
        <v>192</v>
      </c>
    </row>
    <row r="9" spans="1:6" ht="12.75">
      <c r="A9" s="14"/>
      <c r="B9" s="14">
        <v>1</v>
      </c>
      <c r="C9" s="14">
        <v>2</v>
      </c>
      <c r="D9" s="14">
        <v>3</v>
      </c>
      <c r="E9" s="14">
        <v>4</v>
      </c>
      <c r="F9" s="14">
        <v>5</v>
      </c>
    </row>
    <row r="10" spans="1:6" ht="15" customHeight="1">
      <c r="A10" s="14">
        <v>1</v>
      </c>
      <c r="B10" s="13" t="s">
        <v>165</v>
      </c>
      <c r="C10" s="18" t="s">
        <v>7</v>
      </c>
      <c r="D10" s="72">
        <f>D11+D12+D13+D14</f>
        <v>3797865.8099999996</v>
      </c>
      <c r="E10" s="72">
        <f>E11+E12+E13+E14</f>
        <v>3447435.84</v>
      </c>
      <c r="F10" s="72">
        <f>F11+F12+F13+F14</f>
        <v>3986770.44</v>
      </c>
    </row>
    <row r="11" spans="1:6" ht="33" customHeight="1">
      <c r="A11" s="14">
        <v>2</v>
      </c>
      <c r="B11" s="13" t="s">
        <v>166</v>
      </c>
      <c r="C11" s="18" t="s">
        <v>8</v>
      </c>
      <c r="D11" s="62">
        <f>'[1]прил 6 ведом'!G14</f>
        <v>729204</v>
      </c>
      <c r="E11" s="62">
        <f>'[1]прил 6 ведом'!H14</f>
        <v>729204</v>
      </c>
      <c r="F11" s="62">
        <f>'[1]прил 6 ведом'!I14</f>
        <v>729204</v>
      </c>
    </row>
    <row r="12" spans="1:6" ht="45" customHeight="1">
      <c r="A12" s="14">
        <v>3</v>
      </c>
      <c r="B12" s="13" t="s">
        <v>167</v>
      </c>
      <c r="C12" s="18" t="s">
        <v>9</v>
      </c>
      <c r="D12" s="71">
        <f>'прил 6 ведом'!G20</f>
        <v>2545729.3899999997</v>
      </c>
      <c r="E12" s="71">
        <f>'[2]прил 6 ведом'!H20</f>
        <v>2183064.4</v>
      </c>
      <c r="F12" s="71">
        <f>'[2]прил 6 ведом'!I20</f>
        <v>2722399</v>
      </c>
    </row>
    <row r="13" spans="1:6" ht="15.75" customHeight="1">
      <c r="A13" s="14">
        <v>4</v>
      </c>
      <c r="B13" s="13" t="s">
        <v>168</v>
      </c>
      <c r="C13" s="18" t="s">
        <v>19</v>
      </c>
      <c r="D13" s="62">
        <f>'[1]прил 6 ведом'!G30</f>
        <v>1000</v>
      </c>
      <c r="E13" s="62">
        <f>'[1]прил 6 ведом'!H30</f>
        <v>1000</v>
      </c>
      <c r="F13" s="62">
        <f>'[1]прил 6 ведом'!I30</f>
        <v>1000</v>
      </c>
    </row>
    <row r="14" spans="1:6" ht="15.75" customHeight="1">
      <c r="A14" s="14">
        <v>5</v>
      </c>
      <c r="B14" s="13" t="s">
        <v>174</v>
      </c>
      <c r="C14" s="18" t="s">
        <v>173</v>
      </c>
      <c r="D14" s="62">
        <f>'прил 6 ведом'!G39</f>
        <v>521932.42</v>
      </c>
      <c r="E14" s="62">
        <f>'[2]прил 6 ведом'!H38</f>
        <v>534167.44</v>
      </c>
      <c r="F14" s="62">
        <f>'[2]прил 6 ведом'!I38</f>
        <v>534167.44</v>
      </c>
    </row>
    <row r="15" spans="1:6" ht="15.75" customHeight="1">
      <c r="A15" s="14">
        <v>6</v>
      </c>
      <c r="B15" s="13" t="s">
        <v>175</v>
      </c>
      <c r="C15" s="18" t="s">
        <v>177</v>
      </c>
      <c r="D15" s="72">
        <f>D16</f>
        <v>98484.9</v>
      </c>
      <c r="E15" s="72">
        <f>E16</f>
        <v>98487.9</v>
      </c>
      <c r="F15" s="72">
        <f>F16</f>
        <v>99684.3</v>
      </c>
    </row>
    <row r="16" spans="1:6" ht="15.75" customHeight="1">
      <c r="A16" s="14">
        <v>7</v>
      </c>
      <c r="B16" s="13" t="s">
        <v>176</v>
      </c>
      <c r="C16" s="18" t="s">
        <v>178</v>
      </c>
      <c r="D16" s="62">
        <f>'[2]прил 6 ведом'!G52</f>
        <v>98484.9</v>
      </c>
      <c r="E16" s="62">
        <f>'[2]прил 6 ведом'!H52</f>
        <v>98487.9</v>
      </c>
      <c r="F16" s="62">
        <f>'[2]прил 6 ведом'!I52</f>
        <v>99684.3</v>
      </c>
    </row>
    <row r="17" spans="1:6" ht="15.75" customHeight="1">
      <c r="A17" s="14">
        <v>8</v>
      </c>
      <c r="B17" s="13" t="s">
        <v>179</v>
      </c>
      <c r="C17" s="18" t="s">
        <v>1</v>
      </c>
      <c r="D17" s="72">
        <f>D18+D19</f>
        <v>96848</v>
      </c>
      <c r="E17" s="72">
        <f>E19</f>
        <v>51000</v>
      </c>
      <c r="F17" s="72">
        <f>F19</f>
        <v>0</v>
      </c>
    </row>
    <row r="18" spans="1:6" ht="15.75" customHeight="1">
      <c r="A18" s="14">
        <v>9</v>
      </c>
      <c r="B18" s="132" t="s">
        <v>254</v>
      </c>
      <c r="C18" s="18" t="s">
        <v>253</v>
      </c>
      <c r="D18" s="72">
        <v>47447</v>
      </c>
      <c r="E18" s="72">
        <v>0</v>
      </c>
      <c r="F18" s="72">
        <v>0</v>
      </c>
    </row>
    <row r="19" spans="1:6" ht="30" customHeight="1">
      <c r="A19" s="14">
        <v>10</v>
      </c>
      <c r="B19" s="13" t="s">
        <v>0</v>
      </c>
      <c r="C19" s="18" t="s">
        <v>2</v>
      </c>
      <c r="D19" s="62">
        <v>49401</v>
      </c>
      <c r="E19" s="62">
        <f>'[2]прил 6 ведом'!H61</f>
        <v>51000</v>
      </c>
      <c r="F19" s="62">
        <f>'[2]прил 6 ведом'!I61</f>
        <v>0</v>
      </c>
    </row>
    <row r="20" spans="1:6" ht="19.5" customHeight="1">
      <c r="A20" s="14">
        <v>11</v>
      </c>
      <c r="B20" s="13" t="s">
        <v>61</v>
      </c>
      <c r="C20" s="18" t="s">
        <v>63</v>
      </c>
      <c r="D20" s="72">
        <f>D21</f>
        <v>3539302.9699999997</v>
      </c>
      <c r="E20" s="72">
        <f>E21</f>
        <v>360776</v>
      </c>
      <c r="F20" s="72">
        <f>F21</f>
        <v>388893</v>
      </c>
    </row>
    <row r="21" spans="1:6" ht="18.75" customHeight="1">
      <c r="A21" s="14">
        <v>12</v>
      </c>
      <c r="B21" s="13" t="s">
        <v>62</v>
      </c>
      <c r="C21" s="18" t="s">
        <v>64</v>
      </c>
      <c r="D21" s="71">
        <f>'прил 6 ведом'!G81</f>
        <v>3539302.9699999997</v>
      </c>
      <c r="E21" s="71">
        <f>'[2]прил 6 ведом'!H76</f>
        <v>360776</v>
      </c>
      <c r="F21" s="71">
        <f>'[2]прил 6 ведом'!I76</f>
        <v>388893</v>
      </c>
    </row>
    <row r="22" spans="1:6" ht="15.75" customHeight="1">
      <c r="A22" s="14">
        <v>13</v>
      </c>
      <c r="B22" s="13" t="s">
        <v>3</v>
      </c>
      <c r="C22" s="18" t="s">
        <v>10</v>
      </c>
      <c r="D22" s="72">
        <f>D23</f>
        <v>3621132.81</v>
      </c>
      <c r="E22" s="72">
        <f>E23</f>
        <v>1007894.5</v>
      </c>
      <c r="F22" s="72">
        <f>F23</f>
        <v>345629.9</v>
      </c>
    </row>
    <row r="23" spans="1:6" ht="15.75" customHeight="1">
      <c r="A23" s="14">
        <v>14</v>
      </c>
      <c r="B23" s="13" t="s">
        <v>4</v>
      </c>
      <c r="C23" s="18" t="s">
        <v>11</v>
      </c>
      <c r="D23" s="71">
        <f>'прил 6 ведом'!G114</f>
        <v>3621132.81</v>
      </c>
      <c r="E23" s="71">
        <f>'[2]прил 6 ведом'!H101</f>
        <v>1007894.5</v>
      </c>
      <c r="F23" s="71">
        <f>'[2]прил 6 ведом'!I101</f>
        <v>345629.9</v>
      </c>
    </row>
    <row r="24" spans="1:6" ht="17.25" customHeight="1">
      <c r="A24" s="14">
        <v>15</v>
      </c>
      <c r="B24" s="13" t="s">
        <v>23</v>
      </c>
      <c r="C24" s="18" t="s">
        <v>12</v>
      </c>
      <c r="D24" s="72">
        <f>D25</f>
        <v>1304508</v>
      </c>
      <c r="E24" s="72">
        <f>E25</f>
        <v>1304508</v>
      </c>
      <c r="F24" s="72">
        <f>E24</f>
        <v>1304508</v>
      </c>
    </row>
    <row r="25" spans="1:6" ht="17.25" customHeight="1">
      <c r="A25" s="14">
        <v>16</v>
      </c>
      <c r="B25" s="13" t="s">
        <v>5</v>
      </c>
      <c r="C25" s="18" t="s">
        <v>13</v>
      </c>
      <c r="D25" s="71">
        <f>'[2]прил 6 ведом'!G111</f>
        <v>1304508</v>
      </c>
      <c r="E25" s="71">
        <f>'[2]прил 6 ведом'!H111</f>
        <v>1304508</v>
      </c>
      <c r="F25" s="71">
        <f>'[2]прил 6 ведом'!I111</f>
        <v>1304508</v>
      </c>
    </row>
    <row r="26" spans="1:6" ht="17.25" customHeight="1">
      <c r="A26" s="14">
        <v>17</v>
      </c>
      <c r="B26" s="27" t="s">
        <v>126</v>
      </c>
      <c r="C26" s="18" t="s">
        <v>127</v>
      </c>
      <c r="D26" s="72">
        <f>D27</f>
        <v>46631</v>
      </c>
      <c r="E26" s="72">
        <f>E27</f>
        <v>41635</v>
      </c>
      <c r="F26" s="72">
        <f>F27</f>
        <v>41635</v>
      </c>
    </row>
    <row r="27" spans="1:6" ht="17.25" customHeight="1">
      <c r="A27" s="14">
        <v>18</v>
      </c>
      <c r="B27" s="27" t="s">
        <v>128</v>
      </c>
      <c r="C27" s="18" t="s">
        <v>129</v>
      </c>
      <c r="D27" s="62">
        <v>46631</v>
      </c>
      <c r="E27" s="62">
        <f>'[2]прил 6 ведом'!H122</f>
        <v>41635</v>
      </c>
      <c r="F27" s="62">
        <f>'[2]прил 6 ведом'!I122</f>
        <v>41635</v>
      </c>
    </row>
    <row r="28" spans="1:6" ht="17.25" customHeight="1">
      <c r="A28" s="14">
        <v>19</v>
      </c>
      <c r="B28" s="27" t="s">
        <v>193</v>
      </c>
      <c r="C28" s="18" t="s">
        <v>194</v>
      </c>
      <c r="D28" s="72">
        <f>D29</f>
        <v>48528</v>
      </c>
      <c r="E28" s="72">
        <f>E29</f>
        <v>48528</v>
      </c>
      <c r="F28" s="72">
        <f>F29</f>
        <v>48528</v>
      </c>
    </row>
    <row r="29" spans="1:6" ht="15" customHeight="1">
      <c r="A29" s="14">
        <v>20</v>
      </c>
      <c r="B29" s="73" t="s">
        <v>195</v>
      </c>
      <c r="C29" s="18" t="s">
        <v>196</v>
      </c>
      <c r="D29" s="62">
        <f>'[2]прил 6 ведом'!G136</f>
        <v>48528</v>
      </c>
      <c r="E29" s="62">
        <f>'[2]прил 6 ведом'!H136</f>
        <v>48528</v>
      </c>
      <c r="F29" s="62">
        <f>'[2]прил 6 ведом'!I136</f>
        <v>48528</v>
      </c>
    </row>
    <row r="30" spans="1:6" ht="17.25" customHeight="1">
      <c r="A30" s="14">
        <v>21</v>
      </c>
      <c r="B30" s="27" t="s">
        <v>65</v>
      </c>
      <c r="C30" s="18" t="s">
        <v>183</v>
      </c>
      <c r="D30" s="72">
        <f>D31</f>
        <v>44847</v>
      </c>
      <c r="E30" s="72">
        <f>E31</f>
        <v>44847</v>
      </c>
      <c r="F30" s="72">
        <f>F31</f>
        <v>44847</v>
      </c>
    </row>
    <row r="31" spans="1:6" ht="17.25" customHeight="1">
      <c r="A31" s="14">
        <v>22</v>
      </c>
      <c r="B31" s="27" t="s">
        <v>66</v>
      </c>
      <c r="C31" s="18" t="s">
        <v>184</v>
      </c>
      <c r="D31" s="62">
        <f>'[1]прил 6 ведом'!G117</f>
        <v>44847</v>
      </c>
      <c r="E31" s="62">
        <f>'[1]прил 6 ведом'!H117</f>
        <v>44847</v>
      </c>
      <c r="F31" s="62">
        <f>'[1]прил 6 ведом'!I117</f>
        <v>44847</v>
      </c>
    </row>
    <row r="32" spans="1:6" ht="25.5" customHeight="1">
      <c r="A32" s="14">
        <v>23</v>
      </c>
      <c r="B32" s="73" t="s">
        <v>197</v>
      </c>
      <c r="C32" s="18" t="s">
        <v>182</v>
      </c>
      <c r="D32" s="72">
        <f>D33</f>
        <v>16452.1</v>
      </c>
      <c r="E32" s="72">
        <f>E33</f>
        <v>16452.1</v>
      </c>
      <c r="F32" s="72">
        <f>F33</f>
        <v>16452.1</v>
      </c>
    </row>
    <row r="33" spans="1:6" ht="17.25" customHeight="1">
      <c r="A33" s="14">
        <v>24</v>
      </c>
      <c r="B33" s="74" t="s">
        <v>181</v>
      </c>
      <c r="C33" s="18" t="s">
        <v>180</v>
      </c>
      <c r="D33" s="71">
        <f>'[1]прил 6 ведом'!G123</f>
        <v>16452.1</v>
      </c>
      <c r="E33" s="71">
        <f>'[1]прил 6 ведом'!H123</f>
        <v>16452.1</v>
      </c>
      <c r="F33" s="71">
        <f>'[1]прил 6 ведом'!I123</f>
        <v>16452.1</v>
      </c>
    </row>
    <row r="34" spans="1:6" ht="17.25" customHeight="1">
      <c r="A34" s="14">
        <v>25</v>
      </c>
      <c r="B34" s="13" t="s">
        <v>24</v>
      </c>
      <c r="C34" s="18"/>
      <c r="D34" s="72">
        <v>0</v>
      </c>
      <c r="E34" s="101">
        <v>158847</v>
      </c>
      <c r="F34" s="101">
        <v>313177</v>
      </c>
    </row>
    <row r="35" spans="1:6" ht="17.25" customHeight="1">
      <c r="A35" s="184" t="s">
        <v>35</v>
      </c>
      <c r="B35" s="184"/>
      <c r="C35" s="28"/>
      <c r="D35" s="72">
        <f>D10+D15+D17+D20+D22+D24+D26+D30+D34+D28+D32</f>
        <v>12614600.59</v>
      </c>
      <c r="E35" s="72">
        <f>E10+E15+E17+E20+E22+E24+E26+E30+E34+E28+E32</f>
        <v>6580411.34</v>
      </c>
      <c r="F35" s="72">
        <f>F10+F15+F17+F20+F22+F24+F26+F30+F34+F28+F32</f>
        <v>6590124.74</v>
      </c>
    </row>
    <row r="36" ht="15.75">
      <c r="A36" s="5"/>
    </row>
    <row r="37" spans="1:7" ht="18.75">
      <c r="A37" s="6"/>
      <c r="C37" s="40"/>
      <c r="D37" s="69"/>
      <c r="E37" s="69"/>
      <c r="F37" s="69"/>
      <c r="G37" s="69"/>
    </row>
    <row r="55" ht="102" customHeight="1"/>
  </sheetData>
  <sheetProtection/>
  <mergeCells count="6">
    <mergeCell ref="A35:B35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83"/>
  <sheetViews>
    <sheetView zoomScalePageLayoutView="0" workbookViewId="0" topLeftCell="A3">
      <selection activeCell="A171" sqref="A171:IV171"/>
    </sheetView>
  </sheetViews>
  <sheetFormatPr defaultColWidth="9.00390625" defaultRowHeight="12.75"/>
  <cols>
    <col min="1" max="1" width="4.125" style="120" customWidth="1"/>
    <col min="2" max="2" width="35.875" style="120" customWidth="1"/>
    <col min="3" max="3" width="4.75390625" style="120" customWidth="1"/>
    <col min="4" max="4" width="5.875" style="120" customWidth="1"/>
    <col min="5" max="5" width="10.375" style="120" customWidth="1"/>
    <col min="6" max="6" width="4.375" style="120" customWidth="1"/>
    <col min="7" max="7" width="15.00390625" style="120" customWidth="1"/>
    <col min="8" max="8" width="13.00390625" style="120" customWidth="1"/>
    <col min="9" max="9" width="12.875" style="120" customWidth="1"/>
  </cols>
  <sheetData>
    <row r="1" spans="1:9" ht="12.75">
      <c r="A1" s="200" t="s">
        <v>140</v>
      </c>
      <c r="B1" s="200"/>
      <c r="C1" s="200"/>
      <c r="D1" s="200"/>
      <c r="E1" s="200"/>
      <c r="F1" s="200"/>
      <c r="G1" s="200"/>
      <c r="H1" s="200"/>
      <c r="I1" s="200"/>
    </row>
    <row r="2" spans="1:9" ht="12.75">
      <c r="A2" s="201" t="s">
        <v>229</v>
      </c>
      <c r="B2" s="201"/>
      <c r="C2" s="201"/>
      <c r="D2" s="201"/>
      <c r="E2" s="201"/>
      <c r="F2" s="201"/>
      <c r="G2" s="201"/>
      <c r="H2" s="201"/>
      <c r="I2" s="201"/>
    </row>
    <row r="3" spans="1:9" ht="12.75">
      <c r="A3" s="201" t="s">
        <v>403</v>
      </c>
      <c r="B3" s="201"/>
      <c r="C3" s="201"/>
      <c r="D3" s="201"/>
      <c r="E3" s="201"/>
      <c r="F3" s="201"/>
      <c r="G3" s="201"/>
      <c r="H3" s="201"/>
      <c r="I3" s="201"/>
    </row>
    <row r="4" spans="1:9" ht="12.75">
      <c r="A4" s="112"/>
      <c r="B4" s="113"/>
      <c r="C4" s="113"/>
      <c r="D4" s="113"/>
      <c r="E4" s="113"/>
      <c r="F4" s="113"/>
      <c r="G4" s="113"/>
      <c r="H4" s="113"/>
      <c r="I4" s="113"/>
    </row>
    <row r="5" spans="1:9" ht="33" customHeight="1">
      <c r="A5" s="199" t="s">
        <v>198</v>
      </c>
      <c r="B5" s="199"/>
      <c r="C5" s="199"/>
      <c r="D5" s="199"/>
      <c r="E5" s="199"/>
      <c r="F5" s="199"/>
      <c r="G5" s="199"/>
      <c r="H5" s="199"/>
      <c r="I5" s="199"/>
    </row>
    <row r="6" spans="1:9" ht="11.25" customHeight="1">
      <c r="A6" s="199"/>
      <c r="B6" s="199"/>
      <c r="C6" s="199"/>
      <c r="D6" s="199"/>
      <c r="E6" s="199"/>
      <c r="F6" s="199"/>
      <c r="G6" s="199"/>
      <c r="H6" s="199"/>
      <c r="I6" s="199"/>
    </row>
    <row r="7" spans="1:9" ht="15.75" customHeight="1">
      <c r="A7" s="202" t="s">
        <v>36</v>
      </c>
      <c r="B7" s="202"/>
      <c r="C7" s="202"/>
      <c r="D7" s="202"/>
      <c r="E7" s="202"/>
      <c r="F7" s="202"/>
      <c r="G7" s="202"/>
      <c r="H7" s="202"/>
      <c r="I7" s="202"/>
    </row>
    <row r="8" spans="1:9" ht="12.75" customHeight="1">
      <c r="A8" s="191" t="s">
        <v>141</v>
      </c>
      <c r="B8" s="194" t="s">
        <v>16</v>
      </c>
      <c r="C8" s="191" t="s">
        <v>14</v>
      </c>
      <c r="D8" s="192" t="s">
        <v>164</v>
      </c>
      <c r="E8" s="191" t="s">
        <v>17</v>
      </c>
      <c r="F8" s="191" t="s">
        <v>18</v>
      </c>
      <c r="G8" s="196" t="s">
        <v>86</v>
      </c>
      <c r="H8" s="196" t="s">
        <v>70</v>
      </c>
      <c r="I8" s="196" t="s">
        <v>199</v>
      </c>
    </row>
    <row r="9" spans="1:9" ht="12.75">
      <c r="A9" s="191"/>
      <c r="B9" s="195"/>
      <c r="C9" s="191"/>
      <c r="D9" s="193"/>
      <c r="E9" s="191"/>
      <c r="F9" s="191"/>
      <c r="G9" s="197"/>
      <c r="H9" s="197"/>
      <c r="I9" s="197"/>
    </row>
    <row r="10" spans="1:9" ht="33" customHeight="1">
      <c r="A10" s="191"/>
      <c r="B10" s="195"/>
      <c r="C10" s="191"/>
      <c r="D10" s="193"/>
      <c r="E10" s="191"/>
      <c r="F10" s="191"/>
      <c r="G10" s="198"/>
      <c r="H10" s="198"/>
      <c r="I10" s="198"/>
    </row>
    <row r="11" spans="1:9" ht="12.75">
      <c r="A11" s="77"/>
      <c r="B11" s="149">
        <v>1</v>
      </c>
      <c r="C11" s="149">
        <v>2</v>
      </c>
      <c r="D11" s="149">
        <v>3</v>
      </c>
      <c r="E11" s="149">
        <v>4</v>
      </c>
      <c r="F11" s="149">
        <v>5</v>
      </c>
      <c r="G11" s="149">
        <v>6</v>
      </c>
      <c r="H11" s="149">
        <v>7</v>
      </c>
      <c r="I11" s="149">
        <v>8</v>
      </c>
    </row>
    <row r="12" spans="1:9" ht="15" customHeight="1">
      <c r="A12" s="136">
        <v>1</v>
      </c>
      <c r="B12" s="144" t="s">
        <v>26</v>
      </c>
      <c r="C12" s="149">
        <v>805</v>
      </c>
      <c r="D12" s="149"/>
      <c r="E12" s="149"/>
      <c r="F12" s="149"/>
      <c r="G12" s="82">
        <f>G13+G56+G65+G81+G114+G133+G144+G164+G178+G161+G175</f>
        <v>12614600.59</v>
      </c>
      <c r="H12" s="82">
        <f>H13+H56+H65+H81+H114+H133+H144+H164+H178+H161+H175</f>
        <v>6580411.34</v>
      </c>
      <c r="I12" s="82">
        <f>I13+I56+I65+I81+I114+I133+I144+I164+I178+I161+I175</f>
        <v>6590124.74</v>
      </c>
    </row>
    <row r="13" spans="1:9" ht="14.25" customHeight="1">
      <c r="A13" s="136">
        <v>2</v>
      </c>
      <c r="B13" s="150" t="s">
        <v>221</v>
      </c>
      <c r="C13" s="149">
        <v>805</v>
      </c>
      <c r="D13" s="78" t="s">
        <v>7</v>
      </c>
      <c r="E13" s="149"/>
      <c r="F13" s="149"/>
      <c r="G13" s="145">
        <f>G14+G20+G33+G39</f>
        <v>3797865.8099999996</v>
      </c>
      <c r="H13" s="145">
        <f>H14+H20+H33+H39</f>
        <v>3447435.84</v>
      </c>
      <c r="I13" s="145">
        <f>I14+I20+I33+I39</f>
        <v>3986770.44</v>
      </c>
    </row>
    <row r="14" spans="1:9" ht="41.25" customHeight="1">
      <c r="A14" s="136">
        <v>3</v>
      </c>
      <c r="B14" s="123" t="s">
        <v>166</v>
      </c>
      <c r="C14" s="149">
        <v>805</v>
      </c>
      <c r="D14" s="78" t="s">
        <v>8</v>
      </c>
      <c r="E14" s="149"/>
      <c r="F14" s="149"/>
      <c r="G14" s="75">
        <f aca="true" t="shared" si="0" ref="G14:I15">G15</f>
        <v>729204</v>
      </c>
      <c r="H14" s="75">
        <f t="shared" si="0"/>
        <v>729204</v>
      </c>
      <c r="I14" s="75">
        <f t="shared" si="0"/>
        <v>729204</v>
      </c>
    </row>
    <row r="15" spans="1:9" ht="39" customHeight="1">
      <c r="A15" s="136">
        <v>4</v>
      </c>
      <c r="B15" s="123" t="s">
        <v>353</v>
      </c>
      <c r="C15" s="149">
        <v>805</v>
      </c>
      <c r="D15" s="78" t="s">
        <v>8</v>
      </c>
      <c r="E15" s="79">
        <v>9100000000</v>
      </c>
      <c r="F15" s="149"/>
      <c r="G15" s="75">
        <f t="shared" si="0"/>
        <v>729204</v>
      </c>
      <c r="H15" s="75">
        <f t="shared" si="0"/>
        <v>729204</v>
      </c>
      <c r="I15" s="75">
        <f t="shared" si="0"/>
        <v>729204</v>
      </c>
    </row>
    <row r="16" spans="1:9" ht="15.75" customHeight="1">
      <c r="A16" s="136">
        <v>5</v>
      </c>
      <c r="B16" s="123" t="s">
        <v>354</v>
      </c>
      <c r="C16" s="149">
        <v>805</v>
      </c>
      <c r="D16" s="78" t="s">
        <v>8</v>
      </c>
      <c r="E16" s="79">
        <v>9110000000</v>
      </c>
      <c r="F16" s="149"/>
      <c r="G16" s="75">
        <f>G19</f>
        <v>729204</v>
      </c>
      <c r="H16" s="75">
        <f>H19</f>
        <v>729204</v>
      </c>
      <c r="I16" s="75">
        <f>I19</f>
        <v>729204</v>
      </c>
    </row>
    <row r="17" spans="1:9" ht="78" customHeight="1">
      <c r="A17" s="136">
        <v>6</v>
      </c>
      <c r="B17" s="123" t="s">
        <v>355</v>
      </c>
      <c r="C17" s="149">
        <v>805</v>
      </c>
      <c r="D17" s="78" t="s">
        <v>8</v>
      </c>
      <c r="E17" s="79">
        <v>9110080210</v>
      </c>
      <c r="F17" s="149"/>
      <c r="G17" s="75">
        <f aca="true" t="shared" si="1" ref="G17:I18">G18</f>
        <v>729204</v>
      </c>
      <c r="H17" s="75">
        <f t="shared" si="1"/>
        <v>729204</v>
      </c>
      <c r="I17" s="75">
        <f t="shared" si="1"/>
        <v>729204</v>
      </c>
    </row>
    <row r="18" spans="1:9" ht="75.75" customHeight="1">
      <c r="A18" s="136">
        <v>7</v>
      </c>
      <c r="B18" s="123" t="s">
        <v>356</v>
      </c>
      <c r="C18" s="149">
        <v>805</v>
      </c>
      <c r="D18" s="78" t="s">
        <v>8</v>
      </c>
      <c r="E18" s="79">
        <v>9110080210</v>
      </c>
      <c r="F18" s="149">
        <v>100</v>
      </c>
      <c r="G18" s="75">
        <f t="shared" si="1"/>
        <v>729204</v>
      </c>
      <c r="H18" s="75">
        <f t="shared" si="1"/>
        <v>729204</v>
      </c>
      <c r="I18" s="75">
        <f t="shared" si="1"/>
        <v>729204</v>
      </c>
    </row>
    <row r="19" spans="1:9" ht="30" customHeight="1">
      <c r="A19" s="136">
        <v>8</v>
      </c>
      <c r="B19" s="123" t="s">
        <v>357</v>
      </c>
      <c r="C19" s="149">
        <v>805</v>
      </c>
      <c r="D19" s="78" t="s">
        <v>8</v>
      </c>
      <c r="E19" s="79">
        <v>9110080210</v>
      </c>
      <c r="F19" s="149">
        <v>120</v>
      </c>
      <c r="G19" s="75">
        <v>729204</v>
      </c>
      <c r="H19" s="75">
        <f>G19</f>
        <v>729204</v>
      </c>
      <c r="I19" s="75">
        <v>729204</v>
      </c>
    </row>
    <row r="20" spans="1:9" ht="65.25" customHeight="1">
      <c r="A20" s="136">
        <v>9</v>
      </c>
      <c r="B20" s="123" t="s">
        <v>167</v>
      </c>
      <c r="C20" s="149">
        <v>805</v>
      </c>
      <c r="D20" s="78" t="s">
        <v>9</v>
      </c>
      <c r="E20" s="79"/>
      <c r="F20" s="149"/>
      <c r="G20" s="75">
        <f aca="true" t="shared" si="2" ref="G20:I21">G21</f>
        <v>2545729.3899999997</v>
      </c>
      <c r="H20" s="75">
        <f t="shared" si="2"/>
        <v>2183064.4</v>
      </c>
      <c r="I20" s="75">
        <f t="shared" si="2"/>
        <v>2722399</v>
      </c>
    </row>
    <row r="21" spans="1:9" ht="24.75" customHeight="1">
      <c r="A21" s="136">
        <v>10</v>
      </c>
      <c r="B21" s="123" t="s">
        <v>42</v>
      </c>
      <c r="C21" s="149">
        <v>805</v>
      </c>
      <c r="D21" s="78" t="s">
        <v>9</v>
      </c>
      <c r="E21" s="79">
        <v>8100000000</v>
      </c>
      <c r="F21" s="149"/>
      <c r="G21" s="75">
        <f t="shared" si="2"/>
        <v>2545729.3899999997</v>
      </c>
      <c r="H21" s="75">
        <f t="shared" si="2"/>
        <v>2183064.4</v>
      </c>
      <c r="I21" s="75">
        <f t="shared" si="2"/>
        <v>2722399</v>
      </c>
    </row>
    <row r="22" spans="1:9" ht="31.5" customHeight="1">
      <c r="A22" s="136">
        <v>11</v>
      </c>
      <c r="B22" s="123" t="s">
        <v>46</v>
      </c>
      <c r="C22" s="149">
        <v>805</v>
      </c>
      <c r="D22" s="78" t="s">
        <v>9</v>
      </c>
      <c r="E22" s="79">
        <v>8110000000</v>
      </c>
      <c r="F22" s="149"/>
      <c r="G22" s="75">
        <f>G23+G26+G29+G31</f>
        <v>2545729.3899999997</v>
      </c>
      <c r="H22" s="75">
        <v>2183064.4</v>
      </c>
      <c r="I22" s="75">
        <v>2722399</v>
      </c>
    </row>
    <row r="23" spans="1:9" s="120" customFormat="1" ht="104.25" customHeight="1">
      <c r="A23" s="161">
        <v>12</v>
      </c>
      <c r="B23" s="123" t="s">
        <v>358</v>
      </c>
      <c r="C23" s="161">
        <v>805</v>
      </c>
      <c r="D23" s="78" t="s">
        <v>9</v>
      </c>
      <c r="E23" s="79">
        <v>8110010210</v>
      </c>
      <c r="F23" s="78" t="s">
        <v>201</v>
      </c>
      <c r="G23" s="75">
        <f>G24</f>
        <v>246046</v>
      </c>
      <c r="H23" s="75">
        <v>0</v>
      </c>
      <c r="I23" s="75">
        <v>0</v>
      </c>
    </row>
    <row r="24" spans="1:9" s="120" customFormat="1" ht="78" customHeight="1">
      <c r="A24" s="161">
        <v>13</v>
      </c>
      <c r="B24" s="123" t="s">
        <v>356</v>
      </c>
      <c r="C24" s="161">
        <v>805</v>
      </c>
      <c r="D24" s="78" t="s">
        <v>9</v>
      </c>
      <c r="E24" s="79">
        <v>8110010210</v>
      </c>
      <c r="F24" s="161">
        <v>100</v>
      </c>
      <c r="G24" s="75">
        <f>G25</f>
        <v>246046</v>
      </c>
      <c r="H24" s="75">
        <v>0</v>
      </c>
      <c r="I24" s="75">
        <v>0</v>
      </c>
    </row>
    <row r="25" spans="1:9" s="120" customFormat="1" ht="27.75" customHeight="1">
      <c r="A25" s="161">
        <v>14</v>
      </c>
      <c r="B25" s="123" t="s">
        <v>357</v>
      </c>
      <c r="C25" s="161">
        <v>805</v>
      </c>
      <c r="D25" s="78" t="s">
        <v>9</v>
      </c>
      <c r="E25" s="79">
        <v>8110010210</v>
      </c>
      <c r="F25" s="161">
        <v>120</v>
      </c>
      <c r="G25" s="75">
        <v>246046</v>
      </c>
      <c r="H25" s="75">
        <v>0</v>
      </c>
      <c r="I25" s="75">
        <v>0</v>
      </c>
    </row>
    <row r="26" spans="1:9" ht="64.5" customHeight="1">
      <c r="A26" s="136">
        <v>15</v>
      </c>
      <c r="B26" s="123" t="s">
        <v>359</v>
      </c>
      <c r="C26" s="149">
        <v>805</v>
      </c>
      <c r="D26" s="78" t="s">
        <v>9</v>
      </c>
      <c r="E26" s="79">
        <v>8110080210</v>
      </c>
      <c r="F26" s="78" t="s">
        <v>201</v>
      </c>
      <c r="G26" s="75">
        <f>G28</f>
        <v>2040683.4</v>
      </c>
      <c r="H26" s="75">
        <f>H28</f>
        <v>2178484.4</v>
      </c>
      <c r="I26" s="75">
        <f>I28</f>
        <v>2717819</v>
      </c>
    </row>
    <row r="27" spans="1:9" ht="78.75" customHeight="1">
      <c r="A27" s="136">
        <v>16</v>
      </c>
      <c r="B27" s="123" t="s">
        <v>356</v>
      </c>
      <c r="C27" s="149">
        <v>805</v>
      </c>
      <c r="D27" s="78" t="s">
        <v>9</v>
      </c>
      <c r="E27" s="79">
        <v>8110080210</v>
      </c>
      <c r="F27" s="78" t="s">
        <v>107</v>
      </c>
      <c r="G27" s="75">
        <f>G26</f>
        <v>2040683.4</v>
      </c>
      <c r="H27" s="75">
        <f>H26</f>
        <v>2178484.4</v>
      </c>
      <c r="I27" s="75">
        <f>I26</f>
        <v>2717819</v>
      </c>
    </row>
    <row r="28" spans="1:9" ht="27" customHeight="1">
      <c r="A28" s="136">
        <v>17</v>
      </c>
      <c r="B28" s="148" t="s">
        <v>41</v>
      </c>
      <c r="C28" s="149">
        <v>805</v>
      </c>
      <c r="D28" s="78" t="s">
        <v>9</v>
      </c>
      <c r="E28" s="79">
        <v>8110080210</v>
      </c>
      <c r="F28" s="149">
        <v>120</v>
      </c>
      <c r="G28" s="75">
        <v>2040683.4</v>
      </c>
      <c r="H28" s="75">
        <v>2178484.4</v>
      </c>
      <c r="I28" s="75">
        <v>2717819</v>
      </c>
    </row>
    <row r="29" spans="1:9" s="120" customFormat="1" ht="37.5" customHeight="1">
      <c r="A29" s="161">
        <v>18</v>
      </c>
      <c r="B29" s="123" t="s">
        <v>202</v>
      </c>
      <c r="C29" s="161">
        <v>805</v>
      </c>
      <c r="D29" s="78" t="s">
        <v>9</v>
      </c>
      <c r="E29" s="79">
        <v>8110080210</v>
      </c>
      <c r="F29" s="161">
        <v>200</v>
      </c>
      <c r="G29" s="75">
        <f>G30</f>
        <v>254419.99</v>
      </c>
      <c r="H29" s="75">
        <f>H30</f>
        <v>0</v>
      </c>
      <c r="I29" s="75">
        <f>I30</f>
        <v>0</v>
      </c>
    </row>
    <row r="30" spans="1:9" s="120" customFormat="1" ht="37.5" customHeight="1">
      <c r="A30" s="161">
        <v>19</v>
      </c>
      <c r="B30" s="123" t="s">
        <v>59</v>
      </c>
      <c r="C30" s="161">
        <v>805</v>
      </c>
      <c r="D30" s="78" t="s">
        <v>9</v>
      </c>
      <c r="E30" s="79">
        <v>8110080210</v>
      </c>
      <c r="F30" s="161">
        <v>240</v>
      </c>
      <c r="G30" s="75">
        <v>254419.99</v>
      </c>
      <c r="H30" s="76">
        <v>0</v>
      </c>
      <c r="I30" s="75">
        <v>0</v>
      </c>
    </row>
    <row r="31" spans="1:9" ht="18" customHeight="1">
      <c r="A31" s="136">
        <v>20</v>
      </c>
      <c r="B31" s="123" t="s">
        <v>44</v>
      </c>
      <c r="C31" s="149">
        <v>805</v>
      </c>
      <c r="D31" s="78" t="s">
        <v>9</v>
      </c>
      <c r="E31" s="79">
        <v>8110080210</v>
      </c>
      <c r="F31" s="149">
        <v>800</v>
      </c>
      <c r="G31" s="75">
        <f>G32</f>
        <v>4580</v>
      </c>
      <c r="H31" s="75">
        <f>H32</f>
        <v>4580</v>
      </c>
      <c r="I31" s="75">
        <f>I32</f>
        <v>4580</v>
      </c>
    </row>
    <row r="32" spans="1:9" ht="15.75" customHeight="1">
      <c r="A32" s="136">
        <v>21</v>
      </c>
      <c r="B32" s="123" t="s">
        <v>108</v>
      </c>
      <c r="C32" s="149">
        <v>805</v>
      </c>
      <c r="D32" s="78" t="s">
        <v>9</v>
      </c>
      <c r="E32" s="79">
        <v>8110080210</v>
      </c>
      <c r="F32" s="149">
        <v>850</v>
      </c>
      <c r="G32" s="75">
        <v>4580</v>
      </c>
      <c r="H32" s="75">
        <f>G32</f>
        <v>4580</v>
      </c>
      <c r="I32" s="75">
        <v>4580</v>
      </c>
    </row>
    <row r="33" spans="1:9" ht="15" customHeight="1">
      <c r="A33" s="136">
        <v>22</v>
      </c>
      <c r="B33" s="123" t="s">
        <v>168</v>
      </c>
      <c r="C33" s="149">
        <v>805</v>
      </c>
      <c r="D33" s="78" t="s">
        <v>19</v>
      </c>
      <c r="E33" s="79"/>
      <c r="F33" s="114"/>
      <c r="G33" s="75">
        <f aca="true" t="shared" si="3" ref="G33:I34">G34</f>
        <v>1000</v>
      </c>
      <c r="H33" s="75">
        <f t="shared" si="3"/>
        <v>1000</v>
      </c>
      <c r="I33" s="75">
        <f t="shared" si="3"/>
        <v>1000</v>
      </c>
    </row>
    <row r="34" spans="1:9" ht="29.25" customHeight="1">
      <c r="A34" s="136">
        <v>23</v>
      </c>
      <c r="B34" s="123" t="s">
        <v>42</v>
      </c>
      <c r="C34" s="149">
        <v>805</v>
      </c>
      <c r="D34" s="78" t="s">
        <v>19</v>
      </c>
      <c r="E34" s="79">
        <v>8100000000</v>
      </c>
      <c r="F34" s="149"/>
      <c r="G34" s="75">
        <f t="shared" si="3"/>
        <v>1000</v>
      </c>
      <c r="H34" s="75">
        <f t="shared" si="3"/>
        <v>1000</v>
      </c>
      <c r="I34" s="75">
        <f t="shared" si="3"/>
        <v>1000</v>
      </c>
    </row>
    <row r="35" spans="1:9" ht="30" customHeight="1">
      <c r="A35" s="136">
        <v>24</v>
      </c>
      <c r="B35" s="123" t="s">
        <v>46</v>
      </c>
      <c r="C35" s="149">
        <v>805</v>
      </c>
      <c r="D35" s="78" t="s">
        <v>19</v>
      </c>
      <c r="E35" s="79">
        <v>8110000000</v>
      </c>
      <c r="F35" s="149"/>
      <c r="G35" s="75">
        <f>G37</f>
        <v>1000</v>
      </c>
      <c r="H35" s="75">
        <f>H37</f>
        <v>1000</v>
      </c>
      <c r="I35" s="75">
        <f>I37</f>
        <v>1000</v>
      </c>
    </row>
    <row r="36" spans="1:9" ht="63.75" customHeight="1">
      <c r="A36" s="136">
        <v>25</v>
      </c>
      <c r="B36" s="123" t="s">
        <v>143</v>
      </c>
      <c r="C36" s="149">
        <v>805</v>
      </c>
      <c r="D36" s="78" t="s">
        <v>19</v>
      </c>
      <c r="E36" s="79">
        <v>8110080050</v>
      </c>
      <c r="F36" s="149"/>
      <c r="G36" s="75">
        <f aca="true" t="shared" si="4" ref="G36:I37">G37</f>
        <v>1000</v>
      </c>
      <c r="H36" s="75">
        <f t="shared" si="4"/>
        <v>1000</v>
      </c>
      <c r="I36" s="75">
        <f t="shared" si="4"/>
        <v>1000</v>
      </c>
    </row>
    <row r="37" spans="1:9" ht="15.75" customHeight="1">
      <c r="A37" s="136">
        <v>26</v>
      </c>
      <c r="B37" s="123" t="s">
        <v>44</v>
      </c>
      <c r="C37" s="149">
        <v>805</v>
      </c>
      <c r="D37" s="78" t="s">
        <v>19</v>
      </c>
      <c r="E37" s="79">
        <v>8110080050</v>
      </c>
      <c r="F37" s="78" t="s">
        <v>45</v>
      </c>
      <c r="G37" s="75">
        <f t="shared" si="4"/>
        <v>1000</v>
      </c>
      <c r="H37" s="75">
        <f t="shared" si="4"/>
        <v>1000</v>
      </c>
      <c r="I37" s="75">
        <f t="shared" si="4"/>
        <v>1000</v>
      </c>
    </row>
    <row r="38" spans="1:9" ht="15.75" customHeight="1">
      <c r="A38" s="136">
        <v>27</v>
      </c>
      <c r="B38" s="123" t="s">
        <v>106</v>
      </c>
      <c r="C38" s="149">
        <v>805</v>
      </c>
      <c r="D38" s="78" t="s">
        <v>19</v>
      </c>
      <c r="E38" s="79">
        <v>8110080050</v>
      </c>
      <c r="F38" s="78" t="s">
        <v>105</v>
      </c>
      <c r="G38" s="75">
        <v>1000</v>
      </c>
      <c r="H38" s="75">
        <v>1000</v>
      </c>
      <c r="I38" s="75">
        <f>H38</f>
        <v>1000</v>
      </c>
    </row>
    <row r="39" spans="1:9" ht="16.5" customHeight="1">
      <c r="A39" s="136">
        <v>28</v>
      </c>
      <c r="B39" s="123" t="s">
        <v>174</v>
      </c>
      <c r="C39" s="149">
        <v>805</v>
      </c>
      <c r="D39" s="78" t="s">
        <v>173</v>
      </c>
      <c r="E39" s="79"/>
      <c r="F39" s="78"/>
      <c r="G39" s="75">
        <f aca="true" t="shared" si="5" ref="G39:I40">G40</f>
        <v>521932.42</v>
      </c>
      <c r="H39" s="75">
        <f t="shared" si="5"/>
        <v>534167.44</v>
      </c>
      <c r="I39" s="75">
        <f t="shared" si="5"/>
        <v>534167.44</v>
      </c>
    </row>
    <row r="40" spans="1:9" ht="51" customHeight="1">
      <c r="A40" s="136">
        <v>29</v>
      </c>
      <c r="B40" s="123" t="s">
        <v>124</v>
      </c>
      <c r="C40" s="149">
        <v>805</v>
      </c>
      <c r="D40" s="78" t="s">
        <v>173</v>
      </c>
      <c r="E40" s="79">
        <v>100000000</v>
      </c>
      <c r="F40" s="78"/>
      <c r="G40" s="75">
        <f t="shared" si="5"/>
        <v>521932.42</v>
      </c>
      <c r="H40" s="75">
        <f t="shared" si="5"/>
        <v>534167.44</v>
      </c>
      <c r="I40" s="75">
        <f t="shared" si="5"/>
        <v>534167.44</v>
      </c>
    </row>
    <row r="41" spans="1:9" ht="27" customHeight="1">
      <c r="A41" s="136">
        <v>30</v>
      </c>
      <c r="B41" s="123" t="s">
        <v>361</v>
      </c>
      <c r="C41" s="149">
        <v>805</v>
      </c>
      <c r="D41" s="78" t="s">
        <v>173</v>
      </c>
      <c r="E41" s="79">
        <v>110000000</v>
      </c>
      <c r="F41" s="78"/>
      <c r="G41" s="75">
        <f>G42+G45+G48+G51</f>
        <v>521932.42</v>
      </c>
      <c r="H41" s="75">
        <f>H42+H45+H48+H51</f>
        <v>534167.44</v>
      </c>
      <c r="I41" s="75">
        <f>I42+I45+I48+I51</f>
        <v>534167.44</v>
      </c>
    </row>
    <row r="42" spans="1:9" ht="144" customHeight="1">
      <c r="A42" s="136">
        <v>31</v>
      </c>
      <c r="B42" s="147" t="s">
        <v>385</v>
      </c>
      <c r="C42" s="149">
        <v>805</v>
      </c>
      <c r="D42" s="78" t="s">
        <v>173</v>
      </c>
      <c r="E42" s="79">
        <v>110010210</v>
      </c>
      <c r="F42" s="78" t="s">
        <v>201</v>
      </c>
      <c r="G42" s="75">
        <v>72334</v>
      </c>
      <c r="H42" s="75">
        <v>0</v>
      </c>
      <c r="I42" s="75">
        <v>0</v>
      </c>
    </row>
    <row r="43" spans="1:9" ht="78.75" customHeight="1">
      <c r="A43" s="136">
        <v>32</v>
      </c>
      <c r="B43" s="123" t="s">
        <v>356</v>
      </c>
      <c r="C43" s="149">
        <v>805</v>
      </c>
      <c r="D43" s="78" t="s">
        <v>173</v>
      </c>
      <c r="E43" s="79">
        <f>E42</f>
        <v>110010210</v>
      </c>
      <c r="F43" s="149">
        <v>100</v>
      </c>
      <c r="G43" s="75">
        <f>G42</f>
        <v>72334</v>
      </c>
      <c r="H43" s="75">
        <v>0</v>
      </c>
      <c r="I43" s="75">
        <v>0</v>
      </c>
    </row>
    <row r="44" spans="1:9" ht="28.5" customHeight="1">
      <c r="A44" s="136">
        <v>33</v>
      </c>
      <c r="B44" s="123" t="s">
        <v>357</v>
      </c>
      <c r="C44" s="149">
        <v>805</v>
      </c>
      <c r="D44" s="78" t="s">
        <v>173</v>
      </c>
      <c r="E44" s="79">
        <v>110010210</v>
      </c>
      <c r="F44" s="149">
        <v>120</v>
      </c>
      <c r="G44" s="75">
        <v>72334</v>
      </c>
      <c r="H44" s="75">
        <v>0</v>
      </c>
      <c r="I44" s="75">
        <v>0</v>
      </c>
    </row>
    <row r="45" spans="1:9" ht="92.25" customHeight="1">
      <c r="A45" s="136">
        <v>34</v>
      </c>
      <c r="B45" s="123" t="s">
        <v>362</v>
      </c>
      <c r="C45" s="149">
        <v>805</v>
      </c>
      <c r="D45" s="78" t="s">
        <v>173</v>
      </c>
      <c r="E45" s="79">
        <v>110081010</v>
      </c>
      <c r="F45" s="149"/>
      <c r="G45" s="75">
        <f aca="true" t="shared" si="6" ref="G45:I46">G46</f>
        <v>436719</v>
      </c>
      <c r="H45" s="75">
        <f t="shared" si="6"/>
        <v>529053</v>
      </c>
      <c r="I45" s="75">
        <f t="shared" si="6"/>
        <v>529053</v>
      </c>
    </row>
    <row r="46" spans="1:9" ht="78.75" customHeight="1">
      <c r="A46" s="136">
        <v>35</v>
      </c>
      <c r="B46" s="123" t="s">
        <v>356</v>
      </c>
      <c r="C46" s="149">
        <v>805</v>
      </c>
      <c r="D46" s="78" t="s">
        <v>173</v>
      </c>
      <c r="E46" s="79">
        <v>110081010</v>
      </c>
      <c r="F46" s="149">
        <v>100</v>
      </c>
      <c r="G46" s="75">
        <f t="shared" si="6"/>
        <v>436719</v>
      </c>
      <c r="H46" s="75">
        <f t="shared" si="6"/>
        <v>529053</v>
      </c>
      <c r="I46" s="75">
        <f t="shared" si="6"/>
        <v>529053</v>
      </c>
    </row>
    <row r="47" spans="1:9" ht="25.5" customHeight="1">
      <c r="A47" s="136">
        <v>36</v>
      </c>
      <c r="B47" s="123" t="s">
        <v>357</v>
      </c>
      <c r="C47" s="149">
        <v>805</v>
      </c>
      <c r="D47" s="78" t="s">
        <v>173</v>
      </c>
      <c r="E47" s="79">
        <v>110081010</v>
      </c>
      <c r="F47" s="149">
        <v>120</v>
      </c>
      <c r="G47" s="75">
        <v>436719</v>
      </c>
      <c r="H47" s="75">
        <v>529053</v>
      </c>
      <c r="I47" s="75">
        <f>H47</f>
        <v>529053</v>
      </c>
    </row>
    <row r="48" spans="1:9" ht="92.25" customHeight="1">
      <c r="A48" s="136">
        <v>37</v>
      </c>
      <c r="B48" s="123" t="s">
        <v>122</v>
      </c>
      <c r="C48" s="149">
        <v>805</v>
      </c>
      <c r="D48" s="78" t="s">
        <v>173</v>
      </c>
      <c r="E48" s="79">
        <v>110081060</v>
      </c>
      <c r="F48" s="149"/>
      <c r="G48" s="75">
        <f aca="true" t="shared" si="7" ref="G48:I49">G49</f>
        <v>7724.98</v>
      </c>
      <c r="H48" s="75">
        <f t="shared" si="7"/>
        <v>0</v>
      </c>
      <c r="I48" s="75">
        <f t="shared" si="7"/>
        <v>0</v>
      </c>
    </row>
    <row r="49" spans="1:9" ht="66.75" customHeight="1">
      <c r="A49" s="136">
        <v>38</v>
      </c>
      <c r="B49" s="123" t="s">
        <v>356</v>
      </c>
      <c r="C49" s="149">
        <v>805</v>
      </c>
      <c r="D49" s="78" t="s">
        <v>173</v>
      </c>
      <c r="E49" s="79">
        <v>110081060</v>
      </c>
      <c r="F49" s="149">
        <v>100</v>
      </c>
      <c r="G49" s="75">
        <f t="shared" si="7"/>
        <v>7724.98</v>
      </c>
      <c r="H49" s="75">
        <v>0</v>
      </c>
      <c r="I49" s="75">
        <v>0</v>
      </c>
    </row>
    <row r="50" spans="1:9" ht="26.25" customHeight="1">
      <c r="A50" s="136">
        <v>39</v>
      </c>
      <c r="B50" s="123" t="s">
        <v>357</v>
      </c>
      <c r="C50" s="149">
        <v>805</v>
      </c>
      <c r="D50" s="78" t="s">
        <v>173</v>
      </c>
      <c r="E50" s="79">
        <v>110081060</v>
      </c>
      <c r="F50" s="149">
        <v>120</v>
      </c>
      <c r="G50" s="75">
        <v>7724.98</v>
      </c>
      <c r="H50" s="75">
        <v>0</v>
      </c>
      <c r="I50" s="75">
        <v>0</v>
      </c>
    </row>
    <row r="51" spans="1:9" s="120" customFormat="1" ht="29.25" customHeight="1">
      <c r="A51" s="161">
        <v>40</v>
      </c>
      <c r="B51" s="123" t="s">
        <v>42</v>
      </c>
      <c r="C51" s="161">
        <v>805</v>
      </c>
      <c r="D51" s="78" t="s">
        <v>173</v>
      </c>
      <c r="E51" s="79">
        <v>8100000000</v>
      </c>
      <c r="F51" s="78" t="s">
        <v>89</v>
      </c>
      <c r="G51" s="75">
        <f aca="true" t="shared" si="8" ref="G51:I52">G52</f>
        <v>5154.44</v>
      </c>
      <c r="H51" s="75">
        <f t="shared" si="8"/>
        <v>5114.44</v>
      </c>
      <c r="I51" s="75">
        <f t="shared" si="8"/>
        <v>5114.44</v>
      </c>
    </row>
    <row r="52" spans="1:9" s="120" customFormat="1" ht="27" customHeight="1">
      <c r="A52" s="161">
        <v>41</v>
      </c>
      <c r="B52" s="123" t="s">
        <v>46</v>
      </c>
      <c r="C52" s="161">
        <v>805</v>
      </c>
      <c r="D52" s="78" t="s">
        <v>173</v>
      </c>
      <c r="E52" s="79">
        <v>8110000000</v>
      </c>
      <c r="F52" s="78"/>
      <c r="G52" s="75">
        <f t="shared" si="8"/>
        <v>5154.44</v>
      </c>
      <c r="H52" s="75">
        <f t="shared" si="8"/>
        <v>5114.44</v>
      </c>
      <c r="I52" s="75">
        <f t="shared" si="8"/>
        <v>5114.44</v>
      </c>
    </row>
    <row r="53" spans="1:9" s="120" customFormat="1" ht="93" customHeight="1">
      <c r="A53" s="161">
        <v>42</v>
      </c>
      <c r="B53" s="123" t="s">
        <v>363</v>
      </c>
      <c r="C53" s="161">
        <v>805</v>
      </c>
      <c r="D53" s="78" t="s">
        <v>173</v>
      </c>
      <c r="E53" s="79">
        <v>8110075140</v>
      </c>
      <c r="F53" s="78" t="s">
        <v>201</v>
      </c>
      <c r="G53" s="75">
        <f>G54</f>
        <v>5154.44</v>
      </c>
      <c r="H53" s="75">
        <v>5114.44</v>
      </c>
      <c r="I53" s="75">
        <v>5114.44</v>
      </c>
    </row>
    <row r="54" spans="1:9" s="120" customFormat="1" ht="41.25" customHeight="1">
      <c r="A54" s="161">
        <v>43</v>
      </c>
      <c r="B54" s="123" t="s">
        <v>202</v>
      </c>
      <c r="C54" s="161">
        <v>805</v>
      </c>
      <c r="D54" s="78" t="s">
        <v>173</v>
      </c>
      <c r="E54" s="79">
        <v>8110075140</v>
      </c>
      <c r="F54" s="78" t="s">
        <v>364</v>
      </c>
      <c r="G54" s="75">
        <f>G55</f>
        <v>5154.44</v>
      </c>
      <c r="H54" s="75">
        <v>5114.44</v>
      </c>
      <c r="I54" s="75">
        <v>5114.44</v>
      </c>
    </row>
    <row r="55" spans="1:9" s="120" customFormat="1" ht="41.25" customHeight="1">
      <c r="A55" s="161">
        <v>44</v>
      </c>
      <c r="B55" s="123" t="s">
        <v>59</v>
      </c>
      <c r="C55" s="161">
        <v>805</v>
      </c>
      <c r="D55" s="78" t="s">
        <v>173</v>
      </c>
      <c r="E55" s="79">
        <v>8110075140</v>
      </c>
      <c r="F55" s="78" t="s">
        <v>60</v>
      </c>
      <c r="G55" s="75">
        <v>5154.44</v>
      </c>
      <c r="H55" s="75">
        <v>5114.44</v>
      </c>
      <c r="I55" s="75">
        <v>5114.44</v>
      </c>
    </row>
    <row r="56" spans="1:9" s="120" customFormat="1" ht="15.75" customHeight="1">
      <c r="A56" s="161">
        <v>45</v>
      </c>
      <c r="B56" s="150" t="s">
        <v>222</v>
      </c>
      <c r="C56" s="88">
        <v>805</v>
      </c>
      <c r="D56" s="89" t="s">
        <v>177</v>
      </c>
      <c r="E56" s="81"/>
      <c r="F56" s="89"/>
      <c r="G56" s="145">
        <f>G57</f>
        <v>98484.9</v>
      </c>
      <c r="H56" s="145">
        <f aca="true" t="shared" si="9" ref="G56:I59">H57</f>
        <v>98487.9</v>
      </c>
      <c r="I56" s="145">
        <f t="shared" si="9"/>
        <v>99684.3</v>
      </c>
    </row>
    <row r="57" spans="1:9" ht="30.75" customHeight="1">
      <c r="A57" s="136">
        <v>46</v>
      </c>
      <c r="B57" s="123" t="s">
        <v>176</v>
      </c>
      <c r="C57" s="149">
        <v>805</v>
      </c>
      <c r="D57" s="78" t="s">
        <v>178</v>
      </c>
      <c r="E57" s="79"/>
      <c r="F57" s="78"/>
      <c r="G57" s="75">
        <f t="shared" si="9"/>
        <v>98484.9</v>
      </c>
      <c r="H57" s="75">
        <f t="shared" si="9"/>
        <v>98487.9</v>
      </c>
      <c r="I57" s="75">
        <f t="shared" si="9"/>
        <v>99684.3</v>
      </c>
    </row>
    <row r="58" spans="1:9" ht="28.5" customHeight="1">
      <c r="A58" s="136">
        <v>47</v>
      </c>
      <c r="B58" s="123" t="s">
        <v>42</v>
      </c>
      <c r="C58" s="149">
        <v>805</v>
      </c>
      <c r="D58" s="78" t="s">
        <v>178</v>
      </c>
      <c r="E58" s="79">
        <v>8100000000</v>
      </c>
      <c r="F58" s="78"/>
      <c r="G58" s="75">
        <f t="shared" si="9"/>
        <v>98484.9</v>
      </c>
      <c r="H58" s="75">
        <f t="shared" si="9"/>
        <v>98487.9</v>
      </c>
      <c r="I58" s="75">
        <f t="shared" si="9"/>
        <v>99684.3</v>
      </c>
    </row>
    <row r="59" spans="1:9" ht="27.75" customHeight="1">
      <c r="A59" s="136">
        <v>48</v>
      </c>
      <c r="B59" s="123" t="s">
        <v>46</v>
      </c>
      <c r="C59" s="149">
        <v>805</v>
      </c>
      <c r="D59" s="78" t="s">
        <v>178</v>
      </c>
      <c r="E59" s="79">
        <v>8110000000</v>
      </c>
      <c r="F59" s="78"/>
      <c r="G59" s="75">
        <f>G60</f>
        <v>98484.9</v>
      </c>
      <c r="H59" s="75">
        <f t="shared" si="9"/>
        <v>98487.9</v>
      </c>
      <c r="I59" s="75">
        <f t="shared" si="9"/>
        <v>99684.3</v>
      </c>
    </row>
    <row r="60" spans="1:9" ht="89.25">
      <c r="A60" s="138">
        <v>49</v>
      </c>
      <c r="B60" s="123" t="s">
        <v>27</v>
      </c>
      <c r="C60" s="149">
        <v>805</v>
      </c>
      <c r="D60" s="78" t="s">
        <v>178</v>
      </c>
      <c r="E60" s="79">
        <v>8110051180</v>
      </c>
      <c r="F60" s="78"/>
      <c r="G60" s="75">
        <f>G61+G63</f>
        <v>98484.9</v>
      </c>
      <c r="H60" s="75">
        <f>H61+H63</f>
        <v>98487.9</v>
      </c>
      <c r="I60" s="75">
        <f>I61+I63</f>
        <v>99684.3</v>
      </c>
    </row>
    <row r="61" spans="1:9" ht="80.25" customHeight="1">
      <c r="A61" s="138">
        <v>50</v>
      </c>
      <c r="B61" s="123" t="s">
        <v>356</v>
      </c>
      <c r="C61" s="149">
        <v>805</v>
      </c>
      <c r="D61" s="78" t="s">
        <v>178</v>
      </c>
      <c r="E61" s="79">
        <v>8110051180</v>
      </c>
      <c r="F61" s="78" t="s">
        <v>107</v>
      </c>
      <c r="G61" s="75">
        <f>G62</f>
        <v>72463</v>
      </c>
      <c r="H61" s="75">
        <f>H62</f>
        <v>72463</v>
      </c>
      <c r="I61" s="75">
        <v>72463</v>
      </c>
    </row>
    <row r="62" spans="1:9" ht="28.5" customHeight="1">
      <c r="A62" s="138">
        <v>51</v>
      </c>
      <c r="B62" s="123" t="s">
        <v>357</v>
      </c>
      <c r="C62" s="149">
        <v>805</v>
      </c>
      <c r="D62" s="78" t="s">
        <v>178</v>
      </c>
      <c r="E62" s="79">
        <v>8110051180</v>
      </c>
      <c r="F62" s="78" t="s">
        <v>55</v>
      </c>
      <c r="G62" s="75">
        <v>72463</v>
      </c>
      <c r="H62" s="75">
        <v>72463</v>
      </c>
      <c r="I62" s="75">
        <v>72463</v>
      </c>
    </row>
    <row r="63" spans="1:9" ht="40.5" customHeight="1">
      <c r="A63" s="138">
        <v>52</v>
      </c>
      <c r="B63" s="123" t="s">
        <v>202</v>
      </c>
      <c r="C63" s="149">
        <v>805</v>
      </c>
      <c r="D63" s="78" t="s">
        <v>178</v>
      </c>
      <c r="E63" s="79">
        <v>8110051180</v>
      </c>
      <c r="F63" s="78" t="s">
        <v>57</v>
      </c>
      <c r="G63" s="75">
        <f>G64</f>
        <v>26021.9</v>
      </c>
      <c r="H63" s="75">
        <f>H64</f>
        <v>26024.9</v>
      </c>
      <c r="I63" s="75">
        <v>27221.3</v>
      </c>
    </row>
    <row r="64" spans="1:9" ht="41.25" customHeight="1">
      <c r="A64" s="138">
        <v>53</v>
      </c>
      <c r="B64" s="123" t="s">
        <v>59</v>
      </c>
      <c r="C64" s="149">
        <v>805</v>
      </c>
      <c r="D64" s="78" t="s">
        <v>178</v>
      </c>
      <c r="E64" s="79">
        <v>8110051180</v>
      </c>
      <c r="F64" s="78" t="s">
        <v>60</v>
      </c>
      <c r="G64" s="75">
        <v>26021.9</v>
      </c>
      <c r="H64" s="75">
        <v>26024.9</v>
      </c>
      <c r="I64" s="75">
        <v>27221.3</v>
      </c>
    </row>
    <row r="65" spans="1:9" s="111" customFormat="1" ht="27.75" customHeight="1">
      <c r="A65" s="138">
        <v>54</v>
      </c>
      <c r="B65" s="146" t="str">
        <f>'[3]Расходы'!$A$68</f>
        <v>НАЦИОНАЛЬНАЯ БЕЗОПАСНОСТЬ И ПРАВООХРАНИТЕЛЬНАЯ ДЕЯТЕЛЬНОСТЬ</v>
      </c>
      <c r="C65" s="88">
        <v>805</v>
      </c>
      <c r="D65" s="89" t="s">
        <v>1</v>
      </c>
      <c r="E65" s="81"/>
      <c r="F65" s="89"/>
      <c r="G65" s="145">
        <f>G66+G75</f>
        <v>96848</v>
      </c>
      <c r="H65" s="145">
        <f>H66+H75</f>
        <v>51000</v>
      </c>
      <c r="I65" s="145">
        <f>I66+I75</f>
        <v>0</v>
      </c>
    </row>
    <row r="66" spans="1:9" ht="18" customHeight="1">
      <c r="A66" s="138">
        <v>55</v>
      </c>
      <c r="B66" s="143" t="str">
        <f>'[3]Расходы'!$A$69</f>
        <v>Обеспечение пожарной безопасности</v>
      </c>
      <c r="C66" s="149"/>
      <c r="D66" s="78"/>
      <c r="E66" s="79"/>
      <c r="F66" s="78"/>
      <c r="G66" s="75">
        <v>47447</v>
      </c>
      <c r="H66" s="75">
        <v>0</v>
      </c>
      <c r="I66" s="75">
        <v>0</v>
      </c>
    </row>
    <row r="67" spans="1:9" ht="54.75" customHeight="1">
      <c r="A67" s="138">
        <v>56</v>
      </c>
      <c r="B67" s="94" t="s">
        <v>131</v>
      </c>
      <c r="C67" s="149">
        <v>805</v>
      </c>
      <c r="D67" s="78" t="s">
        <v>253</v>
      </c>
      <c r="E67" s="79">
        <v>100000000</v>
      </c>
      <c r="F67" s="78"/>
      <c r="G67" s="75">
        <v>47447</v>
      </c>
      <c r="H67" s="75">
        <v>0</v>
      </c>
      <c r="I67" s="75">
        <v>0</v>
      </c>
    </row>
    <row r="68" spans="1:9" ht="41.25" customHeight="1">
      <c r="A68" s="138">
        <v>57</v>
      </c>
      <c r="B68" s="123" t="s">
        <v>365</v>
      </c>
      <c r="C68" s="149">
        <v>805</v>
      </c>
      <c r="D68" s="78" t="s">
        <v>253</v>
      </c>
      <c r="E68" s="79">
        <v>130000000</v>
      </c>
      <c r="F68" s="78"/>
      <c r="G68" s="75">
        <v>47447</v>
      </c>
      <c r="H68" s="75">
        <v>0</v>
      </c>
      <c r="I68" s="75">
        <v>0</v>
      </c>
    </row>
    <row r="69" spans="1:9" ht="116.25" customHeight="1">
      <c r="A69" s="138">
        <v>58</v>
      </c>
      <c r="B69" s="147" t="s">
        <v>366</v>
      </c>
      <c r="C69" s="149">
        <v>805</v>
      </c>
      <c r="D69" s="78" t="s">
        <v>253</v>
      </c>
      <c r="E69" s="79">
        <v>130074120</v>
      </c>
      <c r="F69" s="78"/>
      <c r="G69" s="75">
        <v>45188</v>
      </c>
      <c r="H69" s="75">
        <v>0</v>
      </c>
      <c r="I69" s="75">
        <v>0</v>
      </c>
    </row>
    <row r="70" spans="1:9" ht="30.75" customHeight="1">
      <c r="A70" s="138">
        <v>59</v>
      </c>
      <c r="B70" s="116" t="s">
        <v>56</v>
      </c>
      <c r="C70" s="149">
        <v>805</v>
      </c>
      <c r="D70" s="78" t="s">
        <v>253</v>
      </c>
      <c r="E70" s="79">
        <f>E69</f>
        <v>130074120</v>
      </c>
      <c r="F70" s="78" t="s">
        <v>57</v>
      </c>
      <c r="G70" s="75">
        <v>45188</v>
      </c>
      <c r="H70" s="75">
        <v>0</v>
      </c>
      <c r="I70" s="75">
        <v>0</v>
      </c>
    </row>
    <row r="71" spans="1:9" ht="40.5" customHeight="1">
      <c r="A71" s="138">
        <v>60</v>
      </c>
      <c r="B71" s="116" t="s">
        <v>59</v>
      </c>
      <c r="C71" s="149">
        <v>805</v>
      </c>
      <c r="D71" s="78" t="s">
        <v>253</v>
      </c>
      <c r="E71" s="79">
        <v>130074120</v>
      </c>
      <c r="F71" s="78" t="s">
        <v>60</v>
      </c>
      <c r="G71" s="75">
        <v>45188</v>
      </c>
      <c r="H71" s="75">
        <v>0</v>
      </c>
      <c r="I71" s="75">
        <v>0</v>
      </c>
    </row>
    <row r="72" spans="1:9" ht="114" customHeight="1">
      <c r="A72" s="138">
        <v>61</v>
      </c>
      <c r="B72" s="147" t="s">
        <v>367</v>
      </c>
      <c r="C72" s="149">
        <v>805</v>
      </c>
      <c r="D72" s="78" t="s">
        <v>253</v>
      </c>
      <c r="E72" s="79" t="s">
        <v>257</v>
      </c>
      <c r="F72" s="78"/>
      <c r="G72" s="75">
        <f aca="true" t="shared" si="10" ref="G72:I73">G73</f>
        <v>2259</v>
      </c>
      <c r="H72" s="75">
        <f t="shared" si="10"/>
        <v>0</v>
      </c>
      <c r="I72" s="75">
        <f t="shared" si="10"/>
        <v>0</v>
      </c>
    </row>
    <row r="73" spans="1:9" ht="40.5" customHeight="1">
      <c r="A73" s="138">
        <v>62</v>
      </c>
      <c r="B73" s="123" t="s">
        <v>202</v>
      </c>
      <c r="C73" s="149">
        <v>805</v>
      </c>
      <c r="D73" s="78" t="s">
        <v>253</v>
      </c>
      <c r="E73" s="79" t="str">
        <f>E72</f>
        <v>01300S4120</v>
      </c>
      <c r="F73" s="78" t="s">
        <v>57</v>
      </c>
      <c r="G73" s="75">
        <f t="shared" si="10"/>
        <v>2259</v>
      </c>
      <c r="H73" s="75">
        <f t="shared" si="10"/>
        <v>0</v>
      </c>
      <c r="I73" s="75">
        <f t="shared" si="10"/>
        <v>0</v>
      </c>
    </row>
    <row r="74" spans="1:9" ht="40.5" customHeight="1">
      <c r="A74" s="138">
        <v>63</v>
      </c>
      <c r="B74" s="123" t="s">
        <v>59</v>
      </c>
      <c r="C74" s="149">
        <v>805</v>
      </c>
      <c r="D74" s="78" t="s">
        <v>253</v>
      </c>
      <c r="E74" s="79" t="str">
        <f>E73</f>
        <v>01300S4120</v>
      </c>
      <c r="F74" s="78" t="s">
        <v>60</v>
      </c>
      <c r="G74" s="75">
        <v>2259</v>
      </c>
      <c r="H74" s="75">
        <v>0</v>
      </c>
      <c r="I74" s="75">
        <v>0</v>
      </c>
    </row>
    <row r="75" spans="1:9" ht="39" customHeight="1">
      <c r="A75" s="138">
        <v>64</v>
      </c>
      <c r="B75" s="123" t="s">
        <v>368</v>
      </c>
      <c r="C75" s="149">
        <v>805</v>
      </c>
      <c r="D75" s="78" t="s">
        <v>2</v>
      </c>
      <c r="E75" s="79">
        <v>0</v>
      </c>
      <c r="F75" s="78"/>
      <c r="G75" s="75">
        <f>G76</f>
        <v>49401</v>
      </c>
      <c r="H75" s="75">
        <f>H76</f>
        <v>51000</v>
      </c>
      <c r="I75" s="75">
        <f>I76</f>
        <v>0</v>
      </c>
    </row>
    <row r="76" spans="1:9" ht="67.5" customHeight="1">
      <c r="A76" s="138">
        <v>65</v>
      </c>
      <c r="B76" s="123" t="s">
        <v>360</v>
      </c>
      <c r="C76" s="149">
        <v>805</v>
      </c>
      <c r="D76" s="78" t="s">
        <v>2</v>
      </c>
      <c r="E76" s="79">
        <v>100000000</v>
      </c>
      <c r="F76" s="78"/>
      <c r="G76" s="75">
        <f aca="true" t="shared" si="11" ref="G76:I78">G77</f>
        <v>49401</v>
      </c>
      <c r="H76" s="75">
        <f t="shared" si="11"/>
        <v>51000</v>
      </c>
      <c r="I76" s="75">
        <f t="shared" si="11"/>
        <v>0</v>
      </c>
    </row>
    <row r="77" spans="1:9" ht="39" customHeight="1">
      <c r="A77" s="138">
        <v>66</v>
      </c>
      <c r="B77" s="123" t="s">
        <v>365</v>
      </c>
      <c r="C77" s="149">
        <v>805</v>
      </c>
      <c r="D77" s="78" t="s">
        <v>2</v>
      </c>
      <c r="E77" s="79">
        <v>1300000000</v>
      </c>
      <c r="F77" s="78"/>
      <c r="G77" s="75">
        <f t="shared" si="11"/>
        <v>49401</v>
      </c>
      <c r="H77" s="75">
        <f t="shared" si="11"/>
        <v>51000</v>
      </c>
      <c r="I77" s="75">
        <f t="shared" si="11"/>
        <v>0</v>
      </c>
    </row>
    <row r="78" spans="1:9" ht="116.25" customHeight="1">
      <c r="A78" s="138">
        <v>67</v>
      </c>
      <c r="B78" s="147" t="s">
        <v>369</v>
      </c>
      <c r="C78" s="149">
        <v>805</v>
      </c>
      <c r="D78" s="78" t="s">
        <v>2</v>
      </c>
      <c r="E78" s="79">
        <v>130082020</v>
      </c>
      <c r="F78" s="78"/>
      <c r="G78" s="75">
        <f t="shared" si="11"/>
        <v>49401</v>
      </c>
      <c r="H78" s="75">
        <f t="shared" si="11"/>
        <v>51000</v>
      </c>
      <c r="I78" s="75">
        <f t="shared" si="11"/>
        <v>0</v>
      </c>
    </row>
    <row r="79" spans="1:9" ht="39.75" customHeight="1">
      <c r="A79" s="138">
        <v>68</v>
      </c>
      <c r="B79" s="123" t="s">
        <v>202</v>
      </c>
      <c r="C79" s="149">
        <v>805</v>
      </c>
      <c r="D79" s="78" t="s">
        <v>2</v>
      </c>
      <c r="E79" s="79">
        <v>130082020</v>
      </c>
      <c r="F79" s="78" t="s">
        <v>57</v>
      </c>
      <c r="G79" s="75">
        <v>49401</v>
      </c>
      <c r="H79" s="75">
        <v>51000</v>
      </c>
      <c r="I79" s="75">
        <v>0</v>
      </c>
    </row>
    <row r="80" spans="1:9" ht="39.75" customHeight="1">
      <c r="A80" s="138">
        <v>69</v>
      </c>
      <c r="B80" s="123" t="s">
        <v>59</v>
      </c>
      <c r="C80" s="149">
        <v>805</v>
      </c>
      <c r="D80" s="78" t="s">
        <v>2</v>
      </c>
      <c r="E80" s="79">
        <v>130082020</v>
      </c>
      <c r="F80" s="78" t="s">
        <v>60</v>
      </c>
      <c r="G80" s="75">
        <v>49401</v>
      </c>
      <c r="H80" s="75">
        <v>51000</v>
      </c>
      <c r="I80" s="75">
        <v>0</v>
      </c>
    </row>
    <row r="81" spans="1:9" s="111" customFormat="1" ht="13.5" customHeight="1">
      <c r="A81" s="138">
        <v>70</v>
      </c>
      <c r="B81" s="150" t="s">
        <v>223</v>
      </c>
      <c r="C81" s="88">
        <v>805</v>
      </c>
      <c r="D81" s="89" t="s">
        <v>63</v>
      </c>
      <c r="E81" s="81"/>
      <c r="F81" s="89"/>
      <c r="G81" s="145">
        <f aca="true" t="shared" si="12" ref="G81:I82">G82</f>
        <v>3539302.9699999997</v>
      </c>
      <c r="H81" s="145">
        <f t="shared" si="12"/>
        <v>360776</v>
      </c>
      <c r="I81" s="145">
        <f t="shared" si="12"/>
        <v>388893</v>
      </c>
    </row>
    <row r="82" spans="1:9" ht="15" customHeight="1">
      <c r="A82" s="138">
        <v>71</v>
      </c>
      <c r="B82" s="123" t="s">
        <v>48</v>
      </c>
      <c r="C82" s="149">
        <v>805</v>
      </c>
      <c r="D82" s="78" t="s">
        <v>64</v>
      </c>
      <c r="E82" s="79"/>
      <c r="F82" s="78"/>
      <c r="G82" s="75">
        <f t="shared" si="12"/>
        <v>3539302.9699999997</v>
      </c>
      <c r="H82" s="75">
        <f t="shared" si="12"/>
        <v>360776</v>
      </c>
      <c r="I82" s="75">
        <f t="shared" si="12"/>
        <v>388893</v>
      </c>
    </row>
    <row r="83" spans="1:9" ht="54" customHeight="1">
      <c r="A83" s="138">
        <v>72</v>
      </c>
      <c r="B83" s="123" t="s">
        <v>131</v>
      </c>
      <c r="C83" s="149">
        <v>805</v>
      </c>
      <c r="D83" s="78" t="s">
        <v>64</v>
      </c>
      <c r="E83" s="79">
        <v>100000000</v>
      </c>
      <c r="F83" s="78"/>
      <c r="G83" s="75">
        <f>G84+G107</f>
        <v>3539302.9699999997</v>
      </c>
      <c r="H83" s="75">
        <f>H84+H107</f>
        <v>360776</v>
      </c>
      <c r="I83" s="75">
        <f>I84+I107</f>
        <v>388893</v>
      </c>
    </row>
    <row r="84" spans="1:9" ht="27" customHeight="1">
      <c r="A84" s="138">
        <v>73</v>
      </c>
      <c r="B84" s="123" t="s">
        <v>370</v>
      </c>
      <c r="C84" s="149">
        <v>805</v>
      </c>
      <c r="D84" s="78" t="s">
        <v>64</v>
      </c>
      <c r="E84" s="79">
        <v>120000000</v>
      </c>
      <c r="F84" s="78"/>
      <c r="G84" s="75">
        <f>G91+G94+G98+G101+G106</f>
        <v>3502702.9699999997</v>
      </c>
      <c r="H84" s="75">
        <f>H91+H94+H98</f>
        <v>360776</v>
      </c>
      <c r="I84" s="75">
        <f>I91+I94+I98</f>
        <v>388893</v>
      </c>
    </row>
    <row r="85" spans="1:9" ht="135.75" customHeight="1" hidden="1">
      <c r="A85" s="138">
        <v>74</v>
      </c>
      <c r="B85" s="147" t="s">
        <v>200</v>
      </c>
      <c r="C85" s="149">
        <v>805</v>
      </c>
      <c r="D85" s="78" t="s">
        <v>64</v>
      </c>
      <c r="E85" s="79">
        <v>120075080</v>
      </c>
      <c r="F85" s="78" t="s">
        <v>201</v>
      </c>
      <c r="G85" s="75">
        <f aca="true" t="shared" si="13" ref="G85:I86">G86</f>
        <v>0</v>
      </c>
      <c r="H85" s="75">
        <f t="shared" si="13"/>
        <v>0</v>
      </c>
      <c r="I85" s="75">
        <f t="shared" si="13"/>
        <v>0</v>
      </c>
    </row>
    <row r="86" spans="1:9" ht="33" customHeight="1" hidden="1">
      <c r="A86" s="138">
        <v>75</v>
      </c>
      <c r="B86" s="123" t="s">
        <v>202</v>
      </c>
      <c r="C86" s="149">
        <v>805</v>
      </c>
      <c r="D86" s="78" t="s">
        <v>64</v>
      </c>
      <c r="E86" s="79">
        <v>120075080</v>
      </c>
      <c r="F86" s="78" t="s">
        <v>57</v>
      </c>
      <c r="G86" s="75">
        <f t="shared" si="13"/>
        <v>0</v>
      </c>
      <c r="H86" s="75">
        <f t="shared" si="13"/>
        <v>0</v>
      </c>
      <c r="I86" s="75">
        <f t="shared" si="13"/>
        <v>0</v>
      </c>
    </row>
    <row r="87" spans="1:9" ht="33.75" customHeight="1" hidden="1">
      <c r="A87" s="138">
        <v>76</v>
      </c>
      <c r="B87" s="123" t="s">
        <v>59</v>
      </c>
      <c r="C87" s="149">
        <v>805</v>
      </c>
      <c r="D87" s="78" t="s">
        <v>64</v>
      </c>
      <c r="E87" s="79">
        <v>120075080</v>
      </c>
      <c r="F87" s="78" t="s">
        <v>60</v>
      </c>
      <c r="G87" s="75">
        <v>0</v>
      </c>
      <c r="H87" s="75">
        <v>0</v>
      </c>
      <c r="I87" s="75">
        <v>0</v>
      </c>
    </row>
    <row r="88" spans="1:9" ht="159.75" customHeight="1" hidden="1">
      <c r="A88" s="138">
        <v>77</v>
      </c>
      <c r="B88" s="147" t="s">
        <v>203</v>
      </c>
      <c r="C88" s="149">
        <v>805</v>
      </c>
      <c r="D88" s="78" t="s">
        <v>64</v>
      </c>
      <c r="E88" s="79" t="s">
        <v>204</v>
      </c>
      <c r="F88" s="78" t="s">
        <v>201</v>
      </c>
      <c r="G88" s="75">
        <f aca="true" t="shared" si="14" ref="G88:I89">G89</f>
        <v>0</v>
      </c>
      <c r="H88" s="75">
        <f t="shared" si="14"/>
        <v>0</v>
      </c>
      <c r="I88" s="75">
        <f t="shared" si="14"/>
        <v>0</v>
      </c>
    </row>
    <row r="89" spans="1:9" ht="36" customHeight="1" hidden="1">
      <c r="A89" s="138">
        <v>78</v>
      </c>
      <c r="B89" s="123" t="s">
        <v>202</v>
      </c>
      <c r="C89" s="149">
        <v>805</v>
      </c>
      <c r="D89" s="78" t="s">
        <v>64</v>
      </c>
      <c r="E89" s="79" t="s">
        <v>204</v>
      </c>
      <c r="F89" s="78" t="s">
        <v>57</v>
      </c>
      <c r="G89" s="75">
        <f t="shared" si="14"/>
        <v>0</v>
      </c>
      <c r="H89" s="75">
        <f t="shared" si="14"/>
        <v>0</v>
      </c>
      <c r="I89" s="75">
        <f t="shared" si="14"/>
        <v>0</v>
      </c>
    </row>
    <row r="90" spans="1:9" ht="36.75" customHeight="1" hidden="1">
      <c r="A90" s="138">
        <v>79</v>
      </c>
      <c r="B90" s="123" t="s">
        <v>59</v>
      </c>
      <c r="C90" s="149">
        <v>805</v>
      </c>
      <c r="D90" s="78" t="s">
        <v>64</v>
      </c>
      <c r="E90" s="79" t="s">
        <v>204</v>
      </c>
      <c r="F90" s="78" t="s">
        <v>60</v>
      </c>
      <c r="G90" s="75">
        <v>0</v>
      </c>
      <c r="H90" s="75">
        <v>0</v>
      </c>
      <c r="I90" s="75">
        <v>0</v>
      </c>
    </row>
    <row r="91" spans="1:9" ht="142.5" customHeight="1">
      <c r="A91" s="138">
        <v>74</v>
      </c>
      <c r="B91" s="147" t="s">
        <v>386</v>
      </c>
      <c r="C91" s="149">
        <v>805</v>
      </c>
      <c r="D91" s="78" t="s">
        <v>64</v>
      </c>
      <c r="E91" s="79">
        <v>120075080</v>
      </c>
      <c r="F91" s="78"/>
      <c r="G91" s="75">
        <v>210200</v>
      </c>
      <c r="H91" s="75">
        <v>218376</v>
      </c>
      <c r="I91" s="75">
        <v>226893</v>
      </c>
    </row>
    <row r="92" spans="1:9" ht="42" customHeight="1">
      <c r="A92" s="138">
        <v>75</v>
      </c>
      <c r="B92" s="123" t="s">
        <v>202</v>
      </c>
      <c r="C92" s="149">
        <v>805</v>
      </c>
      <c r="D92" s="78" t="s">
        <v>64</v>
      </c>
      <c r="E92" s="79">
        <v>120075080</v>
      </c>
      <c r="F92" s="78" t="s">
        <v>57</v>
      </c>
      <c r="G92" s="75">
        <f>G93</f>
        <v>210200</v>
      </c>
      <c r="H92" s="75">
        <f>H93</f>
        <v>218376</v>
      </c>
      <c r="I92" s="75">
        <f>I93</f>
        <v>226893</v>
      </c>
    </row>
    <row r="93" spans="1:9" ht="44.25" customHeight="1">
      <c r="A93" s="138">
        <v>76</v>
      </c>
      <c r="B93" s="123" t="s">
        <v>59</v>
      </c>
      <c r="C93" s="149">
        <v>805</v>
      </c>
      <c r="D93" s="78" t="s">
        <v>64</v>
      </c>
      <c r="E93" s="79">
        <v>120075080</v>
      </c>
      <c r="F93" s="78" t="s">
        <v>60</v>
      </c>
      <c r="G93" s="75">
        <v>210200</v>
      </c>
      <c r="H93" s="75">
        <v>218376</v>
      </c>
      <c r="I93" s="75">
        <v>226893</v>
      </c>
    </row>
    <row r="94" spans="1:9" ht="129" customHeight="1">
      <c r="A94" s="138">
        <v>77</v>
      </c>
      <c r="B94" s="147" t="s">
        <v>371</v>
      </c>
      <c r="C94" s="149">
        <v>805</v>
      </c>
      <c r="D94" s="78" t="s">
        <v>64</v>
      </c>
      <c r="E94" s="79">
        <v>120081090</v>
      </c>
      <c r="F94" s="78"/>
      <c r="G94" s="75">
        <f aca="true" t="shared" si="15" ref="G94:I95">G95</f>
        <v>143346.07</v>
      </c>
      <c r="H94" s="75">
        <f t="shared" si="15"/>
        <v>142400</v>
      </c>
      <c r="I94" s="75">
        <f t="shared" si="15"/>
        <v>162000</v>
      </c>
    </row>
    <row r="95" spans="1:9" ht="41.25" customHeight="1">
      <c r="A95" s="138">
        <v>78</v>
      </c>
      <c r="B95" s="123" t="s">
        <v>202</v>
      </c>
      <c r="C95" s="149">
        <v>805</v>
      </c>
      <c r="D95" s="78" t="s">
        <v>64</v>
      </c>
      <c r="E95" s="79">
        <v>120081090</v>
      </c>
      <c r="F95" s="78" t="s">
        <v>57</v>
      </c>
      <c r="G95" s="75">
        <f t="shared" si="15"/>
        <v>143346.07</v>
      </c>
      <c r="H95" s="75">
        <f t="shared" si="15"/>
        <v>142400</v>
      </c>
      <c r="I95" s="75">
        <f t="shared" si="15"/>
        <v>162000</v>
      </c>
    </row>
    <row r="96" spans="1:9" ht="39" customHeight="1">
      <c r="A96" s="138">
        <v>79</v>
      </c>
      <c r="B96" s="123" t="s">
        <v>59</v>
      </c>
      <c r="C96" s="149">
        <v>805</v>
      </c>
      <c r="D96" s="78" t="s">
        <v>64</v>
      </c>
      <c r="E96" s="79">
        <v>120081090</v>
      </c>
      <c r="F96" s="78" t="s">
        <v>60</v>
      </c>
      <c r="G96" s="75">
        <v>143346.07</v>
      </c>
      <c r="H96" s="75">
        <v>142400</v>
      </c>
      <c r="I96" s="75">
        <v>162000</v>
      </c>
    </row>
    <row r="97" spans="1:47" s="126" customFormat="1" ht="39" customHeight="1" hidden="1">
      <c r="A97" s="138">
        <v>86</v>
      </c>
      <c r="B97" s="148" t="s">
        <v>124</v>
      </c>
      <c r="C97" s="149">
        <v>805</v>
      </c>
      <c r="D97" s="78" t="s">
        <v>64</v>
      </c>
      <c r="E97" s="79">
        <v>100000000</v>
      </c>
      <c r="F97" s="78"/>
      <c r="G97" s="75">
        <f>G107</f>
        <v>36600</v>
      </c>
      <c r="H97" s="75">
        <f>H107</f>
        <v>0</v>
      </c>
      <c r="I97" s="75">
        <f>I107</f>
        <v>0</v>
      </c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</row>
    <row r="98" spans="1:47" s="126" customFormat="1" ht="177" customHeight="1">
      <c r="A98" s="138">
        <v>80</v>
      </c>
      <c r="B98" s="147" t="s">
        <v>203</v>
      </c>
      <c r="C98" s="149">
        <v>805</v>
      </c>
      <c r="D98" s="78" t="s">
        <v>64</v>
      </c>
      <c r="E98" s="79" t="s">
        <v>259</v>
      </c>
      <c r="F98" s="78"/>
      <c r="G98" s="75">
        <v>2523</v>
      </c>
      <c r="H98" s="75">
        <v>0</v>
      </c>
      <c r="I98" s="75">
        <v>0</v>
      </c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</row>
    <row r="99" spans="1:47" s="126" customFormat="1" ht="39" customHeight="1">
      <c r="A99" s="138">
        <v>81</v>
      </c>
      <c r="B99" s="123" t="s">
        <v>202</v>
      </c>
      <c r="C99" s="149">
        <v>805</v>
      </c>
      <c r="D99" s="78" t="s">
        <v>64</v>
      </c>
      <c r="E99" s="79" t="str">
        <f>E98</f>
        <v>1200S5080</v>
      </c>
      <c r="F99" s="78" t="s">
        <v>57</v>
      </c>
      <c r="G99" s="75">
        <v>2523</v>
      </c>
      <c r="H99" s="75">
        <v>0</v>
      </c>
      <c r="I99" s="75">
        <v>0</v>
      </c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</row>
    <row r="100" spans="1:47" s="126" customFormat="1" ht="39" customHeight="1">
      <c r="A100" s="138">
        <v>82</v>
      </c>
      <c r="B100" s="123" t="s">
        <v>59</v>
      </c>
      <c r="C100" s="149">
        <v>805</v>
      </c>
      <c r="D100" s="78" t="s">
        <v>64</v>
      </c>
      <c r="E100" s="79" t="str">
        <f>E99</f>
        <v>1200S5080</v>
      </c>
      <c r="F100" s="78" t="s">
        <v>60</v>
      </c>
      <c r="G100" s="75">
        <v>2523</v>
      </c>
      <c r="H100" s="75">
        <v>0</v>
      </c>
      <c r="I100" s="75">
        <v>0</v>
      </c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</row>
    <row r="101" spans="1:9" s="120" customFormat="1" ht="145.5" customHeight="1">
      <c r="A101" s="161">
        <v>83</v>
      </c>
      <c r="B101" s="147" t="s">
        <v>392</v>
      </c>
      <c r="C101" s="161">
        <v>805</v>
      </c>
      <c r="D101" s="78" t="s">
        <v>64</v>
      </c>
      <c r="E101" s="79" t="s">
        <v>391</v>
      </c>
      <c r="F101" s="78"/>
      <c r="G101" s="75">
        <v>3109322</v>
      </c>
      <c r="H101" s="75">
        <v>0</v>
      </c>
      <c r="I101" s="75">
        <v>0</v>
      </c>
    </row>
    <row r="102" spans="1:9" s="120" customFormat="1" ht="39" customHeight="1">
      <c r="A102" s="161">
        <v>84</v>
      </c>
      <c r="B102" s="123" t="s">
        <v>202</v>
      </c>
      <c r="C102" s="161">
        <v>805</v>
      </c>
      <c r="D102" s="78" t="s">
        <v>64</v>
      </c>
      <c r="E102" s="79" t="str">
        <f>E101</f>
        <v>01200S5090</v>
      </c>
      <c r="F102" s="78" t="s">
        <v>57</v>
      </c>
      <c r="G102" s="75">
        <v>3109322</v>
      </c>
      <c r="H102" s="75">
        <v>0</v>
      </c>
      <c r="I102" s="75">
        <v>0</v>
      </c>
    </row>
    <row r="103" spans="1:9" s="120" customFormat="1" ht="39" customHeight="1">
      <c r="A103" s="161">
        <v>85</v>
      </c>
      <c r="B103" s="123" t="s">
        <v>59</v>
      </c>
      <c r="C103" s="161">
        <v>805</v>
      </c>
      <c r="D103" s="78" t="s">
        <v>64</v>
      </c>
      <c r="E103" s="79" t="str">
        <f>E102</f>
        <v>01200S5090</v>
      </c>
      <c r="F103" s="78" t="s">
        <v>60</v>
      </c>
      <c r="G103" s="75">
        <v>3109322</v>
      </c>
      <c r="H103" s="75">
        <v>0</v>
      </c>
      <c r="I103" s="75">
        <v>0</v>
      </c>
    </row>
    <row r="104" spans="1:9" s="120" customFormat="1" ht="143.25" customHeight="1">
      <c r="A104" s="161">
        <v>86</v>
      </c>
      <c r="B104" s="147" t="s">
        <v>393</v>
      </c>
      <c r="C104" s="161">
        <v>805</v>
      </c>
      <c r="D104" s="78" t="s">
        <v>64</v>
      </c>
      <c r="E104" s="79" t="s">
        <v>391</v>
      </c>
      <c r="F104" s="78"/>
      <c r="G104" s="75">
        <f>G105</f>
        <v>37311.9</v>
      </c>
      <c r="H104" s="75">
        <v>0</v>
      </c>
      <c r="I104" s="75">
        <v>0</v>
      </c>
    </row>
    <row r="105" spans="1:9" s="120" customFormat="1" ht="39" customHeight="1">
      <c r="A105" s="161">
        <v>87</v>
      </c>
      <c r="B105" s="123" t="s">
        <v>202</v>
      </c>
      <c r="C105" s="161">
        <v>805</v>
      </c>
      <c r="D105" s="78" t="s">
        <v>64</v>
      </c>
      <c r="E105" s="79" t="str">
        <f>E104</f>
        <v>01200S5090</v>
      </c>
      <c r="F105" s="78" t="s">
        <v>57</v>
      </c>
      <c r="G105" s="75">
        <f>G106</f>
        <v>37311.9</v>
      </c>
      <c r="H105" s="75">
        <v>0</v>
      </c>
      <c r="I105" s="75">
        <v>0</v>
      </c>
    </row>
    <row r="106" spans="1:9" s="120" customFormat="1" ht="39" customHeight="1">
      <c r="A106" s="161">
        <v>88</v>
      </c>
      <c r="B106" s="123" t="s">
        <v>59</v>
      </c>
      <c r="C106" s="161">
        <v>805</v>
      </c>
      <c r="D106" s="78" t="s">
        <v>64</v>
      </c>
      <c r="E106" s="79" t="str">
        <f>E105</f>
        <v>01200S5090</v>
      </c>
      <c r="F106" s="78" t="s">
        <v>60</v>
      </c>
      <c r="G106" s="75">
        <v>37311.9</v>
      </c>
      <c r="H106" s="75">
        <v>0</v>
      </c>
      <c r="I106" s="75">
        <v>0</v>
      </c>
    </row>
    <row r="107" spans="1:9" s="120" customFormat="1" ht="39" customHeight="1">
      <c r="A107" s="161">
        <v>89</v>
      </c>
      <c r="B107" s="123" t="s">
        <v>365</v>
      </c>
      <c r="C107" s="161">
        <v>805</v>
      </c>
      <c r="D107" s="78" t="s">
        <v>64</v>
      </c>
      <c r="E107" s="79">
        <v>130000000</v>
      </c>
      <c r="F107" s="78"/>
      <c r="G107" s="75">
        <f>G108+G111</f>
        <v>36600</v>
      </c>
      <c r="H107" s="75">
        <f>H108+H111</f>
        <v>0</v>
      </c>
      <c r="I107" s="75">
        <f>I108+I111</f>
        <v>0</v>
      </c>
    </row>
    <row r="108" spans="1:9" s="120" customFormat="1" ht="136.5" customHeight="1">
      <c r="A108" s="161">
        <v>90</v>
      </c>
      <c r="B108" s="147" t="s">
        <v>372</v>
      </c>
      <c r="C108" s="161">
        <v>805</v>
      </c>
      <c r="D108" s="78" t="s">
        <v>64</v>
      </c>
      <c r="E108" s="79" t="s">
        <v>394</v>
      </c>
      <c r="F108" s="78"/>
      <c r="G108" s="75">
        <f aca="true" t="shared" si="16" ref="G108:I109">G109</f>
        <v>30000</v>
      </c>
      <c r="H108" s="75">
        <f t="shared" si="16"/>
        <v>0</v>
      </c>
      <c r="I108" s="75">
        <f t="shared" si="16"/>
        <v>0</v>
      </c>
    </row>
    <row r="109" spans="1:9" s="120" customFormat="1" ht="37.5" customHeight="1">
      <c r="A109" s="161">
        <v>91</v>
      </c>
      <c r="B109" s="123" t="s">
        <v>202</v>
      </c>
      <c r="C109" s="161">
        <v>805</v>
      </c>
      <c r="D109" s="78" t="s">
        <v>64</v>
      </c>
      <c r="E109" s="79" t="s">
        <v>394</v>
      </c>
      <c r="F109" s="78" t="s">
        <v>57</v>
      </c>
      <c r="G109" s="75">
        <f t="shared" si="16"/>
        <v>30000</v>
      </c>
      <c r="H109" s="75">
        <f t="shared" si="16"/>
        <v>0</v>
      </c>
      <c r="I109" s="75">
        <f t="shared" si="16"/>
        <v>0</v>
      </c>
    </row>
    <row r="110" spans="1:9" s="120" customFormat="1" ht="39" customHeight="1">
      <c r="A110" s="161">
        <v>92</v>
      </c>
      <c r="B110" s="123" t="s">
        <v>59</v>
      </c>
      <c r="C110" s="161">
        <v>805</v>
      </c>
      <c r="D110" s="78" t="s">
        <v>307</v>
      </c>
      <c r="E110" s="79" t="s">
        <v>394</v>
      </c>
      <c r="F110" s="78" t="s">
        <v>60</v>
      </c>
      <c r="G110" s="75">
        <v>30000</v>
      </c>
      <c r="H110" s="75">
        <v>0</v>
      </c>
      <c r="I110" s="75">
        <v>0</v>
      </c>
    </row>
    <row r="111" spans="1:9" s="120" customFormat="1" ht="122.25" customHeight="1">
      <c r="A111" s="161">
        <v>93</v>
      </c>
      <c r="B111" s="147" t="s">
        <v>373</v>
      </c>
      <c r="C111" s="161">
        <v>805</v>
      </c>
      <c r="D111" s="78" t="s">
        <v>307</v>
      </c>
      <c r="E111" s="79" t="s">
        <v>394</v>
      </c>
      <c r="F111" s="78"/>
      <c r="G111" s="75">
        <f>G112</f>
        <v>6600</v>
      </c>
      <c r="H111" s="75">
        <v>0</v>
      </c>
      <c r="I111" s="75">
        <v>0</v>
      </c>
    </row>
    <row r="112" spans="1:9" s="120" customFormat="1" ht="43.5" customHeight="1">
      <c r="A112" s="161">
        <v>94</v>
      </c>
      <c r="B112" s="123" t="s">
        <v>202</v>
      </c>
      <c r="C112" s="161">
        <v>805</v>
      </c>
      <c r="D112" s="78" t="s">
        <v>64</v>
      </c>
      <c r="E112" s="79" t="str">
        <f>E111</f>
        <v>013R374920</v>
      </c>
      <c r="F112" s="78" t="s">
        <v>57</v>
      </c>
      <c r="G112" s="75">
        <f>G113</f>
        <v>6600</v>
      </c>
      <c r="H112" s="75">
        <v>0</v>
      </c>
      <c r="I112" s="75">
        <v>0</v>
      </c>
    </row>
    <row r="113" spans="1:9" s="120" customFormat="1" ht="39" customHeight="1">
      <c r="A113" s="161">
        <v>95</v>
      </c>
      <c r="B113" s="123" t="s">
        <v>59</v>
      </c>
      <c r="C113" s="161">
        <v>805</v>
      </c>
      <c r="D113" s="78" t="s">
        <v>64</v>
      </c>
      <c r="E113" s="79" t="str">
        <f>E112</f>
        <v>013R374920</v>
      </c>
      <c r="F113" s="78" t="s">
        <v>60</v>
      </c>
      <c r="G113" s="75">
        <v>6600</v>
      </c>
      <c r="H113" s="75">
        <v>0</v>
      </c>
      <c r="I113" s="75">
        <v>0</v>
      </c>
    </row>
    <row r="114" spans="1:9" s="162" customFormat="1" ht="27" customHeight="1">
      <c r="A114" s="161">
        <v>96</v>
      </c>
      <c r="B114" s="150" t="s">
        <v>224</v>
      </c>
      <c r="C114" s="88">
        <v>805</v>
      </c>
      <c r="D114" s="89" t="s">
        <v>10</v>
      </c>
      <c r="E114" s="81"/>
      <c r="F114" s="88"/>
      <c r="G114" s="145">
        <f aca="true" t="shared" si="17" ref="G114:I115">G115</f>
        <v>3621132.81</v>
      </c>
      <c r="H114" s="145">
        <f t="shared" si="17"/>
        <v>1007894.5</v>
      </c>
      <c r="I114" s="145">
        <f t="shared" si="17"/>
        <v>345629.9</v>
      </c>
    </row>
    <row r="115" spans="1:9" s="120" customFormat="1" ht="17.25" customHeight="1">
      <c r="A115" s="161">
        <v>97</v>
      </c>
      <c r="B115" s="123" t="s">
        <v>4</v>
      </c>
      <c r="C115" s="161">
        <v>805</v>
      </c>
      <c r="D115" s="78" t="s">
        <v>11</v>
      </c>
      <c r="E115" s="79"/>
      <c r="F115" s="161"/>
      <c r="G115" s="75">
        <f t="shared" si="17"/>
        <v>3621132.81</v>
      </c>
      <c r="H115" s="75">
        <f t="shared" si="17"/>
        <v>1007894.5</v>
      </c>
      <c r="I115" s="75">
        <f t="shared" si="17"/>
        <v>345629.9</v>
      </c>
    </row>
    <row r="116" spans="1:9" s="120" customFormat="1" ht="54.75" customHeight="1">
      <c r="A116" s="161">
        <v>98</v>
      </c>
      <c r="B116" s="123" t="s">
        <v>124</v>
      </c>
      <c r="C116" s="161">
        <v>805</v>
      </c>
      <c r="D116" s="78" t="s">
        <v>11</v>
      </c>
      <c r="E116" s="79">
        <v>100000000</v>
      </c>
      <c r="F116" s="161"/>
      <c r="G116" s="75">
        <f>G117</f>
        <v>3621132.81</v>
      </c>
      <c r="H116" s="75">
        <f>H117</f>
        <v>1007894.5</v>
      </c>
      <c r="I116" s="75">
        <f>I117</f>
        <v>345629.9</v>
      </c>
    </row>
    <row r="117" spans="1:9" s="120" customFormat="1" ht="29.25" customHeight="1">
      <c r="A117" s="161">
        <v>99</v>
      </c>
      <c r="B117" s="123" t="s">
        <v>361</v>
      </c>
      <c r="C117" s="161">
        <v>805</v>
      </c>
      <c r="D117" s="78" t="s">
        <v>11</v>
      </c>
      <c r="E117" s="79">
        <v>110000000</v>
      </c>
      <c r="F117" s="161"/>
      <c r="G117" s="75">
        <f>G126+G129+G132+G121+G118</f>
        <v>3621132.81</v>
      </c>
      <c r="H117" s="75">
        <f>H124+H127+H130</f>
        <v>1007894.5</v>
      </c>
      <c r="I117" s="75">
        <f>I124+I127+I130</f>
        <v>345629.9</v>
      </c>
    </row>
    <row r="118" spans="1:9" s="120" customFormat="1" ht="76.5" customHeight="1">
      <c r="A118" s="161">
        <v>100</v>
      </c>
      <c r="B118" s="151" t="s">
        <v>395</v>
      </c>
      <c r="C118" s="161">
        <v>805</v>
      </c>
      <c r="D118" s="78" t="s">
        <v>11</v>
      </c>
      <c r="E118" s="79">
        <v>110080350</v>
      </c>
      <c r="F118" s="161"/>
      <c r="G118" s="75">
        <v>823115</v>
      </c>
      <c r="H118" s="75">
        <v>0</v>
      </c>
      <c r="I118" s="75">
        <v>0</v>
      </c>
    </row>
    <row r="119" spans="1:9" ht="36.75" customHeight="1">
      <c r="A119" s="138">
        <v>101</v>
      </c>
      <c r="B119" s="123" t="s">
        <v>202</v>
      </c>
      <c r="C119" s="149">
        <v>805</v>
      </c>
      <c r="D119" s="78" t="s">
        <v>11</v>
      </c>
      <c r="E119" s="79">
        <f>E118</f>
        <v>110080350</v>
      </c>
      <c r="F119" s="149">
        <v>200</v>
      </c>
      <c r="G119" s="137">
        <f>G118</f>
        <v>823115</v>
      </c>
      <c r="H119" s="75">
        <v>0</v>
      </c>
      <c r="I119" s="75">
        <v>0</v>
      </c>
    </row>
    <row r="120" spans="1:9" ht="36.75" customHeight="1">
      <c r="A120" s="138">
        <v>102</v>
      </c>
      <c r="B120" s="123" t="s">
        <v>59</v>
      </c>
      <c r="C120" s="149">
        <v>805</v>
      </c>
      <c r="D120" s="78" t="s">
        <v>11</v>
      </c>
      <c r="E120" s="79">
        <f>E119</f>
        <v>110080350</v>
      </c>
      <c r="F120" s="149">
        <v>244</v>
      </c>
      <c r="G120" s="137">
        <f>G119</f>
        <v>823115</v>
      </c>
      <c r="H120" s="75">
        <v>0</v>
      </c>
      <c r="I120" s="75">
        <v>0</v>
      </c>
    </row>
    <row r="121" spans="1:9" ht="108" customHeight="1">
      <c r="A121" s="138">
        <v>103</v>
      </c>
      <c r="B121" s="147" t="s">
        <v>327</v>
      </c>
      <c r="C121" s="149">
        <v>805</v>
      </c>
      <c r="D121" s="78" t="s">
        <v>11</v>
      </c>
      <c r="E121" s="79">
        <v>110076410</v>
      </c>
      <c r="F121" s="149"/>
      <c r="G121" s="137">
        <v>1492614</v>
      </c>
      <c r="H121" s="75">
        <v>0</v>
      </c>
      <c r="I121" s="75">
        <v>0</v>
      </c>
    </row>
    <row r="122" spans="1:9" ht="36.75" customHeight="1">
      <c r="A122" s="138">
        <v>104</v>
      </c>
      <c r="B122" s="123" t="s">
        <v>202</v>
      </c>
      <c r="C122" s="149">
        <v>805</v>
      </c>
      <c r="D122" s="78" t="s">
        <v>11</v>
      </c>
      <c r="E122" s="79">
        <v>110076410</v>
      </c>
      <c r="F122" s="149">
        <v>200</v>
      </c>
      <c r="G122" s="137">
        <v>1492614</v>
      </c>
      <c r="H122" s="75">
        <v>0</v>
      </c>
      <c r="I122" s="75">
        <v>0</v>
      </c>
    </row>
    <row r="123" spans="1:9" ht="36.75" customHeight="1">
      <c r="A123" s="138">
        <v>105</v>
      </c>
      <c r="B123" s="123" t="s">
        <v>59</v>
      </c>
      <c r="C123" s="149">
        <v>805</v>
      </c>
      <c r="D123" s="78" t="s">
        <v>11</v>
      </c>
      <c r="E123" s="79">
        <v>110076410</v>
      </c>
      <c r="F123" s="149">
        <v>244</v>
      </c>
      <c r="G123" s="137">
        <v>1492614</v>
      </c>
      <c r="H123" s="75">
        <v>0</v>
      </c>
      <c r="I123" s="75">
        <v>0</v>
      </c>
    </row>
    <row r="124" spans="1:9" s="120" customFormat="1" ht="92.25" customHeight="1">
      <c r="A124" s="161">
        <v>106</v>
      </c>
      <c r="B124" s="123" t="s">
        <v>362</v>
      </c>
      <c r="C124" s="161">
        <v>805</v>
      </c>
      <c r="D124" s="78" t="s">
        <v>11</v>
      </c>
      <c r="E124" s="79">
        <v>110081010</v>
      </c>
      <c r="F124" s="161"/>
      <c r="G124" s="75">
        <f aca="true" t="shared" si="18" ref="G124:I125">G125</f>
        <v>1018899.88</v>
      </c>
      <c r="H124" s="75">
        <f t="shared" si="18"/>
        <v>1007894.5</v>
      </c>
      <c r="I124" s="75">
        <f t="shared" si="18"/>
        <v>345629.9</v>
      </c>
    </row>
    <row r="125" spans="1:9" s="120" customFormat="1" ht="42.75" customHeight="1">
      <c r="A125" s="161">
        <v>107</v>
      </c>
      <c r="B125" s="123" t="s">
        <v>202</v>
      </c>
      <c r="C125" s="161">
        <v>805</v>
      </c>
      <c r="D125" s="78" t="s">
        <v>11</v>
      </c>
      <c r="E125" s="79">
        <v>110081010</v>
      </c>
      <c r="F125" s="161">
        <v>200</v>
      </c>
      <c r="G125" s="75">
        <f t="shared" si="18"/>
        <v>1018899.88</v>
      </c>
      <c r="H125" s="75">
        <f t="shared" si="18"/>
        <v>1007894.5</v>
      </c>
      <c r="I125" s="75">
        <f t="shared" si="18"/>
        <v>345629.9</v>
      </c>
    </row>
    <row r="126" spans="1:9" s="120" customFormat="1" ht="40.5" customHeight="1">
      <c r="A126" s="161">
        <v>108</v>
      </c>
      <c r="B126" s="123" t="s">
        <v>59</v>
      </c>
      <c r="C126" s="161">
        <v>805</v>
      </c>
      <c r="D126" s="78" t="s">
        <v>11</v>
      </c>
      <c r="E126" s="79">
        <v>110081010</v>
      </c>
      <c r="F126" s="161">
        <v>240</v>
      </c>
      <c r="G126" s="75">
        <v>1018899.88</v>
      </c>
      <c r="H126" s="75">
        <v>1007894.5</v>
      </c>
      <c r="I126" s="75">
        <v>345629.9</v>
      </c>
    </row>
    <row r="127" spans="1:9" ht="116.25" customHeight="1">
      <c r="A127" s="138">
        <v>109</v>
      </c>
      <c r="B127" s="147" t="s">
        <v>374</v>
      </c>
      <c r="C127" s="149">
        <v>805</v>
      </c>
      <c r="D127" s="78" t="s">
        <v>11</v>
      </c>
      <c r="E127" s="79">
        <v>110081040</v>
      </c>
      <c r="F127" s="149"/>
      <c r="G127" s="75">
        <f aca="true" t="shared" si="19" ref="G127:I128">G128</f>
        <v>15900</v>
      </c>
      <c r="H127" s="75">
        <f t="shared" si="19"/>
        <v>0</v>
      </c>
      <c r="I127" s="75">
        <f t="shared" si="19"/>
        <v>0</v>
      </c>
    </row>
    <row r="128" spans="1:9" ht="38.25" customHeight="1">
      <c r="A128" s="138">
        <v>110</v>
      </c>
      <c r="B128" s="123" t="s">
        <v>202</v>
      </c>
      <c r="C128" s="149">
        <v>805</v>
      </c>
      <c r="D128" s="78" t="s">
        <v>11</v>
      </c>
      <c r="E128" s="79">
        <v>110081040</v>
      </c>
      <c r="F128" s="149">
        <v>200</v>
      </c>
      <c r="G128" s="75">
        <f t="shared" si="19"/>
        <v>15900</v>
      </c>
      <c r="H128" s="75">
        <f t="shared" si="19"/>
        <v>0</v>
      </c>
      <c r="I128" s="75">
        <f t="shared" si="19"/>
        <v>0</v>
      </c>
    </row>
    <row r="129" spans="1:9" ht="41.25" customHeight="1">
      <c r="A129" s="138">
        <v>111</v>
      </c>
      <c r="B129" s="123" t="s">
        <v>59</v>
      </c>
      <c r="C129" s="149">
        <v>805</v>
      </c>
      <c r="D129" s="78" t="s">
        <v>11</v>
      </c>
      <c r="E129" s="79">
        <v>110081040</v>
      </c>
      <c r="F129" s="149">
        <v>240</v>
      </c>
      <c r="G129" s="75">
        <v>15900</v>
      </c>
      <c r="H129" s="75">
        <v>0</v>
      </c>
      <c r="I129" s="75">
        <v>0</v>
      </c>
    </row>
    <row r="130" spans="1:9" ht="102.75" customHeight="1">
      <c r="A130" s="138">
        <v>112</v>
      </c>
      <c r="B130" s="147" t="s">
        <v>328</v>
      </c>
      <c r="C130" s="149">
        <v>805</v>
      </c>
      <c r="D130" s="78" t="s">
        <v>11</v>
      </c>
      <c r="E130" s="79" t="s">
        <v>329</v>
      </c>
      <c r="F130" s="149"/>
      <c r="G130" s="75">
        <f aca="true" t="shared" si="20" ref="G130:I131">G131</f>
        <v>270603.93</v>
      </c>
      <c r="H130" s="75">
        <f t="shared" si="20"/>
        <v>0</v>
      </c>
      <c r="I130" s="75">
        <f t="shared" si="20"/>
        <v>0</v>
      </c>
    </row>
    <row r="131" spans="1:9" ht="37.5" customHeight="1">
      <c r="A131" s="138">
        <v>113</v>
      </c>
      <c r="B131" s="123" t="s">
        <v>202</v>
      </c>
      <c r="C131" s="149">
        <v>805</v>
      </c>
      <c r="D131" s="78" t="s">
        <v>11</v>
      </c>
      <c r="E131" s="79" t="s">
        <v>329</v>
      </c>
      <c r="F131" s="149">
        <v>200</v>
      </c>
      <c r="G131" s="75">
        <f t="shared" si="20"/>
        <v>270603.93</v>
      </c>
      <c r="H131" s="75">
        <f t="shared" si="20"/>
        <v>0</v>
      </c>
      <c r="I131" s="75">
        <f t="shared" si="20"/>
        <v>0</v>
      </c>
    </row>
    <row r="132" spans="1:9" ht="41.25" customHeight="1">
      <c r="A132" s="138">
        <v>114</v>
      </c>
      <c r="B132" s="123" t="s">
        <v>59</v>
      </c>
      <c r="C132" s="149">
        <v>805</v>
      </c>
      <c r="D132" s="78" t="s">
        <v>11</v>
      </c>
      <c r="E132" s="79" t="s">
        <v>329</v>
      </c>
      <c r="F132" s="149">
        <v>240</v>
      </c>
      <c r="G132" s="75">
        <v>270603.93</v>
      </c>
      <c r="H132" s="75">
        <v>0</v>
      </c>
      <c r="I132" s="75">
        <v>0</v>
      </c>
    </row>
    <row r="133" spans="1:9" s="111" customFormat="1" ht="14.25" customHeight="1">
      <c r="A133" s="138">
        <v>115</v>
      </c>
      <c r="B133" s="150" t="s">
        <v>375</v>
      </c>
      <c r="C133" s="88">
        <v>805</v>
      </c>
      <c r="D133" s="89" t="s">
        <v>12</v>
      </c>
      <c r="E133" s="81"/>
      <c r="F133" s="88"/>
      <c r="G133" s="145">
        <f aca="true" t="shared" si="21" ref="G133:I134">G134</f>
        <v>1304508</v>
      </c>
      <c r="H133" s="145">
        <f t="shared" si="21"/>
        <v>1304508</v>
      </c>
      <c r="I133" s="145">
        <f t="shared" si="21"/>
        <v>1304508</v>
      </c>
    </row>
    <row r="134" spans="1:9" ht="15.75" customHeight="1">
      <c r="A134" s="138">
        <v>116</v>
      </c>
      <c r="B134" s="123" t="s">
        <v>5</v>
      </c>
      <c r="C134" s="149">
        <v>805</v>
      </c>
      <c r="D134" s="78" t="s">
        <v>13</v>
      </c>
      <c r="E134" s="79"/>
      <c r="F134" s="78"/>
      <c r="G134" s="75">
        <f t="shared" si="21"/>
        <v>1304508</v>
      </c>
      <c r="H134" s="75">
        <f t="shared" si="21"/>
        <v>1304508</v>
      </c>
      <c r="I134" s="75">
        <f t="shared" si="21"/>
        <v>1304508</v>
      </c>
    </row>
    <row r="135" spans="1:9" ht="54.75" customHeight="1">
      <c r="A135" s="138">
        <v>117</v>
      </c>
      <c r="B135" s="123" t="s">
        <v>124</v>
      </c>
      <c r="C135" s="149">
        <v>805</v>
      </c>
      <c r="D135" s="78" t="s">
        <v>13</v>
      </c>
      <c r="E135" s="79">
        <v>140000000</v>
      </c>
      <c r="F135" s="78"/>
      <c r="G135" s="75">
        <f>G136+G140</f>
        <v>1304508</v>
      </c>
      <c r="H135" s="75">
        <f>H136+H140</f>
        <v>1304508</v>
      </c>
      <c r="I135" s="75">
        <f>I136+I140</f>
        <v>1304508</v>
      </c>
    </row>
    <row r="136" spans="1:9" ht="33" customHeight="1" hidden="1">
      <c r="A136" s="138">
        <v>125</v>
      </c>
      <c r="B136" s="123" t="s">
        <v>376</v>
      </c>
      <c r="C136" s="149">
        <v>805</v>
      </c>
      <c r="D136" s="78" t="s">
        <v>13</v>
      </c>
      <c r="E136" s="79">
        <v>210000000</v>
      </c>
      <c r="F136" s="78"/>
      <c r="G136" s="75">
        <f aca="true" t="shared" si="22" ref="G136:I138">G137</f>
        <v>0</v>
      </c>
      <c r="H136" s="75">
        <f t="shared" si="22"/>
        <v>0</v>
      </c>
      <c r="I136" s="75">
        <f t="shared" si="22"/>
        <v>0</v>
      </c>
    </row>
    <row r="137" spans="1:9" ht="76.5" customHeight="1" hidden="1">
      <c r="A137" s="138">
        <v>126</v>
      </c>
      <c r="B137" s="147" t="s">
        <v>377</v>
      </c>
      <c r="C137" s="149">
        <v>805</v>
      </c>
      <c r="D137" s="78" t="s">
        <v>13</v>
      </c>
      <c r="E137" s="79">
        <v>210082060</v>
      </c>
      <c r="F137" s="78"/>
      <c r="G137" s="75">
        <f t="shared" si="22"/>
        <v>0</v>
      </c>
      <c r="H137" s="75">
        <f t="shared" si="22"/>
        <v>0</v>
      </c>
      <c r="I137" s="75">
        <f t="shared" si="22"/>
        <v>0</v>
      </c>
    </row>
    <row r="138" spans="1:9" ht="39.75" customHeight="1" hidden="1">
      <c r="A138" s="138">
        <v>127</v>
      </c>
      <c r="B138" s="123" t="s">
        <v>206</v>
      </c>
      <c r="C138" s="149">
        <v>805</v>
      </c>
      <c r="D138" s="78" t="s">
        <v>13</v>
      </c>
      <c r="E138" s="79">
        <f>E137</f>
        <v>210082060</v>
      </c>
      <c r="F138" s="78" t="s">
        <v>69</v>
      </c>
      <c r="G138" s="75">
        <f t="shared" si="22"/>
        <v>0</v>
      </c>
      <c r="H138" s="75">
        <f t="shared" si="22"/>
        <v>0</v>
      </c>
      <c r="I138" s="75">
        <f t="shared" si="22"/>
        <v>0</v>
      </c>
    </row>
    <row r="139" spans="1:9" ht="21" customHeight="1" hidden="1">
      <c r="A139" s="138">
        <v>128</v>
      </c>
      <c r="B139" s="123" t="s">
        <v>162</v>
      </c>
      <c r="C139" s="149">
        <v>805</v>
      </c>
      <c r="D139" s="78" t="s">
        <v>13</v>
      </c>
      <c r="E139" s="79">
        <f>E138</f>
        <v>210082060</v>
      </c>
      <c r="F139" s="78" t="s">
        <v>68</v>
      </c>
      <c r="G139" s="75">
        <v>0</v>
      </c>
      <c r="H139" s="75">
        <v>0</v>
      </c>
      <c r="I139" s="75">
        <v>0</v>
      </c>
    </row>
    <row r="140" spans="1:9" ht="26.25" customHeight="1">
      <c r="A140" s="138">
        <v>118</v>
      </c>
      <c r="B140" s="148" t="s">
        <v>130</v>
      </c>
      <c r="C140" s="149">
        <v>805</v>
      </c>
      <c r="D140" s="78" t="s">
        <v>13</v>
      </c>
      <c r="E140" s="79">
        <v>140000000</v>
      </c>
      <c r="F140" s="78"/>
      <c r="G140" s="75">
        <f aca="true" t="shared" si="23" ref="G140:I142">G141</f>
        <v>1304508</v>
      </c>
      <c r="H140" s="75">
        <f t="shared" si="23"/>
        <v>1304508</v>
      </c>
      <c r="I140" s="75">
        <f t="shared" si="23"/>
        <v>1304508</v>
      </c>
    </row>
    <row r="141" spans="1:9" ht="153.75" customHeight="1">
      <c r="A141" s="138">
        <v>119</v>
      </c>
      <c r="B141" s="147" t="s">
        <v>377</v>
      </c>
      <c r="C141" s="149">
        <v>805</v>
      </c>
      <c r="D141" s="78" t="s">
        <v>13</v>
      </c>
      <c r="E141" s="79">
        <v>140082060</v>
      </c>
      <c r="F141" s="78"/>
      <c r="G141" s="75">
        <f>G142</f>
        <v>1304508</v>
      </c>
      <c r="H141" s="75">
        <f t="shared" si="23"/>
        <v>1304508</v>
      </c>
      <c r="I141" s="75">
        <f t="shared" si="23"/>
        <v>1304508</v>
      </c>
    </row>
    <row r="142" spans="1:9" ht="13.5" customHeight="1">
      <c r="A142" s="138">
        <v>120</v>
      </c>
      <c r="B142" s="123" t="s">
        <v>206</v>
      </c>
      <c r="C142" s="149">
        <v>805</v>
      </c>
      <c r="D142" s="78" t="s">
        <v>13</v>
      </c>
      <c r="E142" s="79">
        <v>140082060</v>
      </c>
      <c r="F142" s="78" t="s">
        <v>69</v>
      </c>
      <c r="G142" s="75">
        <f t="shared" si="23"/>
        <v>1304508</v>
      </c>
      <c r="H142" s="75">
        <f>H143</f>
        <v>1304508</v>
      </c>
      <c r="I142" s="75">
        <f>I143</f>
        <v>1304508</v>
      </c>
    </row>
    <row r="143" spans="1:9" ht="14.25" customHeight="1">
      <c r="A143" s="138">
        <v>121</v>
      </c>
      <c r="B143" s="123" t="s">
        <v>162</v>
      </c>
      <c r="C143" s="149">
        <v>805</v>
      </c>
      <c r="D143" s="78" t="s">
        <v>13</v>
      </c>
      <c r="E143" s="79">
        <v>140082060</v>
      </c>
      <c r="F143" s="78" t="s">
        <v>68</v>
      </c>
      <c r="G143" s="75">
        <v>1304508</v>
      </c>
      <c r="H143" s="75">
        <v>1304508</v>
      </c>
      <c r="I143" s="75">
        <v>1304508</v>
      </c>
    </row>
    <row r="144" spans="1:9" s="111" customFormat="1" ht="14.25" customHeight="1">
      <c r="A144" s="138">
        <v>122</v>
      </c>
      <c r="B144" s="150" t="s">
        <v>225</v>
      </c>
      <c r="C144" s="88">
        <v>805</v>
      </c>
      <c r="D144" s="89" t="s">
        <v>127</v>
      </c>
      <c r="E144" s="81"/>
      <c r="F144" s="89"/>
      <c r="G144" s="145">
        <f>G145</f>
        <v>46631</v>
      </c>
      <c r="H144" s="145">
        <f aca="true" t="shared" si="24" ref="H144:I146">H145</f>
        <v>41635</v>
      </c>
      <c r="I144" s="145">
        <f t="shared" si="24"/>
        <v>41635</v>
      </c>
    </row>
    <row r="145" spans="1:9" ht="14.25" customHeight="1">
      <c r="A145" s="138">
        <v>123</v>
      </c>
      <c r="B145" s="123" t="s">
        <v>128</v>
      </c>
      <c r="C145" s="149">
        <v>805</v>
      </c>
      <c r="D145" s="78" t="s">
        <v>129</v>
      </c>
      <c r="E145" s="79"/>
      <c r="F145" s="78"/>
      <c r="G145" s="75">
        <f>G146</f>
        <v>46631</v>
      </c>
      <c r="H145" s="75">
        <f t="shared" si="24"/>
        <v>41635</v>
      </c>
      <c r="I145" s="75">
        <f t="shared" si="24"/>
        <v>41635</v>
      </c>
    </row>
    <row r="146" spans="1:9" ht="53.25" customHeight="1">
      <c r="A146" s="138">
        <v>124</v>
      </c>
      <c r="B146" s="123" t="s">
        <v>124</v>
      </c>
      <c r="C146" s="149">
        <v>805</v>
      </c>
      <c r="D146" s="78" t="s">
        <v>129</v>
      </c>
      <c r="E146" s="79">
        <v>100000000</v>
      </c>
      <c r="F146" s="78"/>
      <c r="G146" s="75">
        <f>G147</f>
        <v>46631</v>
      </c>
      <c r="H146" s="75">
        <f t="shared" si="24"/>
        <v>41635</v>
      </c>
      <c r="I146" s="75">
        <f t="shared" si="24"/>
        <v>41635</v>
      </c>
    </row>
    <row r="147" spans="1:9" ht="27" customHeight="1">
      <c r="A147" s="138">
        <v>125</v>
      </c>
      <c r="B147" s="123" t="s">
        <v>378</v>
      </c>
      <c r="C147" s="149">
        <v>805</v>
      </c>
      <c r="D147" s="78" t="s">
        <v>129</v>
      </c>
      <c r="E147" s="79">
        <v>1400000000</v>
      </c>
      <c r="F147" s="78"/>
      <c r="G147" s="75">
        <f>G148+G151+G154</f>
        <v>46631</v>
      </c>
      <c r="H147" s="75">
        <f>H148+H151</f>
        <v>41635</v>
      </c>
      <c r="I147" s="75">
        <f>I148+I151</f>
        <v>41635</v>
      </c>
    </row>
    <row r="148" spans="1:9" ht="115.5" customHeight="1">
      <c r="A148" s="138">
        <v>126</v>
      </c>
      <c r="B148" s="147" t="s">
        <v>379</v>
      </c>
      <c r="C148" s="149">
        <v>805</v>
      </c>
      <c r="D148" s="78" t="s">
        <v>129</v>
      </c>
      <c r="E148" s="79">
        <v>140075550</v>
      </c>
      <c r="F148" s="78"/>
      <c r="G148" s="75">
        <f aca="true" t="shared" si="25" ref="G148:I149">G149</f>
        <v>41635</v>
      </c>
      <c r="H148" s="75">
        <f t="shared" si="25"/>
        <v>41635</v>
      </c>
      <c r="I148" s="75">
        <f t="shared" si="25"/>
        <v>41635</v>
      </c>
    </row>
    <row r="149" spans="1:9" ht="28.5" customHeight="1">
      <c r="A149" s="138">
        <v>127</v>
      </c>
      <c r="B149" s="123" t="s">
        <v>202</v>
      </c>
      <c r="C149" s="149">
        <v>805</v>
      </c>
      <c r="D149" s="78" t="s">
        <v>129</v>
      </c>
      <c r="E149" s="79">
        <v>140075550</v>
      </c>
      <c r="F149" s="78" t="s">
        <v>57</v>
      </c>
      <c r="G149" s="75">
        <f t="shared" si="25"/>
        <v>41635</v>
      </c>
      <c r="H149" s="75">
        <f t="shared" si="25"/>
        <v>41635</v>
      </c>
      <c r="I149" s="75">
        <f t="shared" si="25"/>
        <v>41635</v>
      </c>
    </row>
    <row r="150" spans="1:9" ht="40.5" customHeight="1">
      <c r="A150" s="138">
        <v>128</v>
      </c>
      <c r="B150" s="123" t="s">
        <v>59</v>
      </c>
      <c r="C150" s="149">
        <v>805</v>
      </c>
      <c r="D150" s="78" t="s">
        <v>129</v>
      </c>
      <c r="E150" s="79">
        <v>140075550</v>
      </c>
      <c r="F150" s="78" t="s">
        <v>60</v>
      </c>
      <c r="G150" s="75">
        <v>41635</v>
      </c>
      <c r="H150" s="75">
        <v>41635</v>
      </c>
      <c r="I150" s="75">
        <v>41635</v>
      </c>
    </row>
    <row r="151" spans="1:9" ht="115.5" customHeight="1" hidden="1">
      <c r="A151" s="138">
        <v>140</v>
      </c>
      <c r="B151" s="148" t="s">
        <v>132</v>
      </c>
      <c r="C151" s="149">
        <v>805</v>
      </c>
      <c r="D151" s="78" t="s">
        <v>129</v>
      </c>
      <c r="E151" s="79" t="str">
        <f>E152</f>
        <v>1400S5550</v>
      </c>
      <c r="F151" s="78"/>
      <c r="G151" s="75">
        <f aca="true" t="shared" si="26" ref="G151:I152">G152</f>
        <v>0</v>
      </c>
      <c r="H151" s="75">
        <f t="shared" si="26"/>
        <v>0</v>
      </c>
      <c r="I151" s="75">
        <f t="shared" si="26"/>
        <v>0</v>
      </c>
    </row>
    <row r="152" spans="1:9" ht="29.25" customHeight="1" hidden="1">
      <c r="A152" s="138">
        <v>141</v>
      </c>
      <c r="B152" s="148" t="s">
        <v>56</v>
      </c>
      <c r="C152" s="149">
        <v>805</v>
      </c>
      <c r="D152" s="78" t="s">
        <v>129</v>
      </c>
      <c r="E152" s="79" t="str">
        <f>E153</f>
        <v>1400S5550</v>
      </c>
      <c r="F152" s="78"/>
      <c r="G152" s="75">
        <f t="shared" si="26"/>
        <v>0</v>
      </c>
      <c r="H152" s="75">
        <f t="shared" si="26"/>
        <v>0</v>
      </c>
      <c r="I152" s="75">
        <f t="shared" si="26"/>
        <v>0</v>
      </c>
    </row>
    <row r="153" spans="1:9" ht="39.75" customHeight="1" hidden="1">
      <c r="A153" s="138">
        <v>142</v>
      </c>
      <c r="B153" s="148" t="s">
        <v>59</v>
      </c>
      <c r="C153" s="149">
        <v>805</v>
      </c>
      <c r="D153" s="78" t="s">
        <v>129</v>
      </c>
      <c r="E153" s="79" t="s">
        <v>87</v>
      </c>
      <c r="F153" s="78"/>
      <c r="G153" s="75">
        <v>0</v>
      </c>
      <c r="H153" s="75">
        <v>0</v>
      </c>
      <c r="I153" s="75">
        <v>0</v>
      </c>
    </row>
    <row r="154" spans="1:12" ht="115.5" customHeight="1">
      <c r="A154" s="138">
        <v>129</v>
      </c>
      <c r="B154" s="147" t="s">
        <v>380</v>
      </c>
      <c r="C154" s="149">
        <v>805</v>
      </c>
      <c r="D154" s="78" t="s">
        <v>129</v>
      </c>
      <c r="E154" s="148" t="s">
        <v>310</v>
      </c>
      <c r="F154" s="78"/>
      <c r="G154" s="152">
        <v>4996</v>
      </c>
      <c r="H154" s="75">
        <v>0</v>
      </c>
      <c r="I154" s="75">
        <v>0</v>
      </c>
      <c r="J154" s="120"/>
      <c r="K154" s="120"/>
      <c r="L154" s="120"/>
    </row>
    <row r="155" spans="1:12" ht="45" customHeight="1">
      <c r="A155" s="138">
        <v>130</v>
      </c>
      <c r="B155" s="123" t="s">
        <v>202</v>
      </c>
      <c r="C155" s="149">
        <v>805</v>
      </c>
      <c r="D155" s="78" t="s">
        <v>129</v>
      </c>
      <c r="E155" s="153" t="s">
        <v>310</v>
      </c>
      <c r="F155" s="78" t="s">
        <v>57</v>
      </c>
      <c r="G155" s="75">
        <f>G156</f>
        <v>4969</v>
      </c>
      <c r="H155" s="75">
        <f>H156</f>
        <v>0</v>
      </c>
      <c r="I155" s="75">
        <f>I156</f>
        <v>0</v>
      </c>
      <c r="J155" s="120"/>
      <c r="K155" s="120"/>
      <c r="L155" s="120"/>
    </row>
    <row r="156" spans="1:12" ht="39.75" customHeight="1">
      <c r="A156" s="138">
        <v>131</v>
      </c>
      <c r="B156" s="123" t="s">
        <v>59</v>
      </c>
      <c r="C156" s="149">
        <v>805</v>
      </c>
      <c r="D156" s="78" t="s">
        <v>129</v>
      </c>
      <c r="E156" s="153" t="s">
        <v>310</v>
      </c>
      <c r="F156" s="78" t="s">
        <v>60</v>
      </c>
      <c r="G156" s="75">
        <v>4969</v>
      </c>
      <c r="H156" s="75">
        <v>0</v>
      </c>
      <c r="I156" s="75">
        <v>0</v>
      </c>
      <c r="J156" s="120"/>
      <c r="K156" s="120"/>
      <c r="L156" s="120"/>
    </row>
    <row r="157" spans="1:9" s="111" customFormat="1" ht="14.25" customHeight="1">
      <c r="A157" s="138">
        <v>132</v>
      </c>
      <c r="B157" s="150" t="s">
        <v>216</v>
      </c>
      <c r="C157" s="88">
        <v>805</v>
      </c>
      <c r="D157" s="89" t="s">
        <v>194</v>
      </c>
      <c r="E157" s="81"/>
      <c r="F157" s="89"/>
      <c r="G157" s="145">
        <f aca="true" t="shared" si="27" ref="G157:I158">G158</f>
        <v>48528</v>
      </c>
      <c r="H157" s="145">
        <f t="shared" si="27"/>
        <v>48528</v>
      </c>
      <c r="I157" s="145">
        <f t="shared" si="27"/>
        <v>48528</v>
      </c>
    </row>
    <row r="158" spans="1:9" ht="14.25" customHeight="1">
      <c r="A158" s="138">
        <v>133</v>
      </c>
      <c r="B158" s="123" t="s">
        <v>195</v>
      </c>
      <c r="C158" s="149">
        <v>805</v>
      </c>
      <c r="D158" s="78" t="s">
        <v>196</v>
      </c>
      <c r="E158" s="79"/>
      <c r="F158" s="78"/>
      <c r="G158" s="75">
        <f t="shared" si="27"/>
        <v>48528</v>
      </c>
      <c r="H158" s="75">
        <f t="shared" si="27"/>
        <v>48528</v>
      </c>
      <c r="I158" s="75">
        <f t="shared" si="27"/>
        <v>48528</v>
      </c>
    </row>
    <row r="159" spans="1:9" ht="51.75" customHeight="1">
      <c r="A159" s="138">
        <v>134</v>
      </c>
      <c r="B159" s="123" t="s">
        <v>124</v>
      </c>
      <c r="C159" s="149">
        <v>805</v>
      </c>
      <c r="D159" s="78" t="s">
        <v>196</v>
      </c>
      <c r="E159" s="79">
        <v>100000000</v>
      </c>
      <c r="F159" s="78" t="s">
        <v>201</v>
      </c>
      <c r="G159" s="75">
        <f>G161</f>
        <v>48528</v>
      </c>
      <c r="H159" s="75">
        <f>H161</f>
        <v>48528</v>
      </c>
      <c r="I159" s="75">
        <f>I161</f>
        <v>48528</v>
      </c>
    </row>
    <row r="160" spans="1:9" ht="28.5" customHeight="1">
      <c r="A160" s="138">
        <v>135</v>
      </c>
      <c r="B160" s="123" t="s">
        <v>378</v>
      </c>
      <c r="C160" s="149">
        <v>805</v>
      </c>
      <c r="D160" s="78" t="s">
        <v>196</v>
      </c>
      <c r="E160" s="79">
        <v>140000000</v>
      </c>
      <c r="F160" s="78" t="s">
        <v>201</v>
      </c>
      <c r="G160" s="75">
        <f>G161</f>
        <v>48528</v>
      </c>
      <c r="H160" s="75">
        <f>H161</f>
        <v>48528</v>
      </c>
      <c r="I160" s="75">
        <f>I161</f>
        <v>48528</v>
      </c>
    </row>
    <row r="161" spans="1:9" ht="204.75" customHeight="1">
      <c r="A161" s="138">
        <v>136</v>
      </c>
      <c r="B161" s="147" t="s">
        <v>205</v>
      </c>
      <c r="C161" s="149">
        <v>805</v>
      </c>
      <c r="D161" s="78" t="s">
        <v>196</v>
      </c>
      <c r="E161" s="79">
        <v>140082110</v>
      </c>
      <c r="F161" s="78" t="s">
        <v>201</v>
      </c>
      <c r="G161" s="75">
        <f aca="true" t="shared" si="28" ref="G161:I162">G162</f>
        <v>48528</v>
      </c>
      <c r="H161" s="75">
        <f t="shared" si="28"/>
        <v>48528</v>
      </c>
      <c r="I161" s="75">
        <f t="shared" si="28"/>
        <v>48528</v>
      </c>
    </row>
    <row r="162" spans="1:9" ht="12" customHeight="1">
      <c r="A162" s="138">
        <v>137</v>
      </c>
      <c r="B162" s="123" t="s">
        <v>206</v>
      </c>
      <c r="C162" s="149">
        <v>805</v>
      </c>
      <c r="D162" s="78" t="s">
        <v>196</v>
      </c>
      <c r="E162" s="79">
        <v>140082110</v>
      </c>
      <c r="F162" s="78" t="s">
        <v>69</v>
      </c>
      <c r="G162" s="75">
        <f t="shared" si="28"/>
        <v>48528</v>
      </c>
      <c r="H162" s="75">
        <f t="shared" si="28"/>
        <v>48528</v>
      </c>
      <c r="I162" s="75">
        <f t="shared" si="28"/>
        <v>48528</v>
      </c>
    </row>
    <row r="163" spans="1:9" ht="12" customHeight="1">
      <c r="A163" s="138">
        <v>138</v>
      </c>
      <c r="B163" s="123" t="s">
        <v>162</v>
      </c>
      <c r="C163" s="149">
        <v>805</v>
      </c>
      <c r="D163" s="78" t="s">
        <v>196</v>
      </c>
      <c r="E163" s="79">
        <v>140082110</v>
      </c>
      <c r="F163" s="78" t="s">
        <v>68</v>
      </c>
      <c r="G163" s="75">
        <v>48528</v>
      </c>
      <c r="H163" s="75">
        <v>48528</v>
      </c>
      <c r="I163" s="75">
        <v>48528</v>
      </c>
    </row>
    <row r="164" spans="1:9" s="111" customFormat="1" ht="13.5" customHeight="1">
      <c r="A164" s="138">
        <v>139</v>
      </c>
      <c r="B164" s="150" t="s">
        <v>226</v>
      </c>
      <c r="C164" s="88">
        <v>805</v>
      </c>
      <c r="D164" s="89" t="s">
        <v>183</v>
      </c>
      <c r="E164" s="81"/>
      <c r="F164" s="89"/>
      <c r="G164" s="145">
        <f>G165</f>
        <v>44847</v>
      </c>
      <c r="H164" s="145">
        <f>H165</f>
        <v>44847</v>
      </c>
      <c r="I164" s="145">
        <f>I165</f>
        <v>44847</v>
      </c>
    </row>
    <row r="165" spans="1:9" ht="11.25" customHeight="1">
      <c r="A165" s="138">
        <v>140</v>
      </c>
      <c r="B165" s="123" t="s">
        <v>381</v>
      </c>
      <c r="C165" s="149">
        <v>805</v>
      </c>
      <c r="D165" s="78" t="s">
        <v>184</v>
      </c>
      <c r="E165" s="79"/>
      <c r="F165" s="78"/>
      <c r="G165" s="75">
        <f>G167</f>
        <v>44847</v>
      </c>
      <c r="H165" s="75">
        <f>H167</f>
        <v>44847</v>
      </c>
      <c r="I165" s="75">
        <f>I167</f>
        <v>44847</v>
      </c>
    </row>
    <row r="166" spans="1:9" ht="27.75" customHeight="1">
      <c r="A166" s="138">
        <v>141</v>
      </c>
      <c r="B166" s="123" t="s">
        <v>145</v>
      </c>
      <c r="C166" s="149">
        <v>805</v>
      </c>
      <c r="D166" s="78" t="s">
        <v>184</v>
      </c>
      <c r="E166" s="79">
        <v>200000000</v>
      </c>
      <c r="F166" s="78"/>
      <c r="G166" s="75">
        <f>G167</f>
        <v>44847</v>
      </c>
      <c r="H166" s="75">
        <f>H167</f>
        <v>44847</v>
      </c>
      <c r="I166" s="75">
        <f>I167</f>
        <v>44847</v>
      </c>
    </row>
    <row r="167" spans="1:9" ht="27.75" customHeight="1">
      <c r="A167" s="138">
        <v>142</v>
      </c>
      <c r="B167" s="123" t="s">
        <v>382</v>
      </c>
      <c r="C167" s="149">
        <v>805</v>
      </c>
      <c r="D167" s="78" t="s">
        <v>184</v>
      </c>
      <c r="E167" s="79">
        <v>220000000</v>
      </c>
      <c r="F167" s="78"/>
      <c r="G167" s="75">
        <f aca="true" t="shared" si="29" ref="G167:I169">G168</f>
        <v>44847</v>
      </c>
      <c r="H167" s="75">
        <f t="shared" si="29"/>
        <v>44847</v>
      </c>
      <c r="I167" s="75">
        <f t="shared" si="29"/>
        <v>44847</v>
      </c>
    </row>
    <row r="168" spans="1:9" ht="78" customHeight="1">
      <c r="A168" s="138">
        <v>143</v>
      </c>
      <c r="B168" s="123" t="s">
        <v>383</v>
      </c>
      <c r="C168" s="149">
        <v>805</v>
      </c>
      <c r="D168" s="78" t="s">
        <v>184</v>
      </c>
      <c r="E168" s="79">
        <v>220080610</v>
      </c>
      <c r="F168" s="78"/>
      <c r="G168" s="75">
        <f t="shared" si="29"/>
        <v>44847</v>
      </c>
      <c r="H168" s="75">
        <f t="shared" si="29"/>
        <v>44847</v>
      </c>
      <c r="I168" s="75">
        <f t="shared" si="29"/>
        <v>44847</v>
      </c>
    </row>
    <row r="169" spans="1:9" ht="36" customHeight="1">
      <c r="A169" s="138">
        <v>144</v>
      </c>
      <c r="B169" s="123" t="s">
        <v>202</v>
      </c>
      <c r="C169" s="149">
        <v>805</v>
      </c>
      <c r="D169" s="78" t="s">
        <v>184</v>
      </c>
      <c r="E169" s="79">
        <f>E168</f>
        <v>220080610</v>
      </c>
      <c r="F169" s="78" t="s">
        <v>57</v>
      </c>
      <c r="G169" s="75">
        <f t="shared" si="29"/>
        <v>44847</v>
      </c>
      <c r="H169" s="75">
        <f t="shared" si="29"/>
        <v>44847</v>
      </c>
      <c r="I169" s="75">
        <f t="shared" si="29"/>
        <v>44847</v>
      </c>
    </row>
    <row r="170" spans="1:9" ht="39.75" customHeight="1">
      <c r="A170" s="138">
        <v>145</v>
      </c>
      <c r="B170" s="123" t="s">
        <v>59</v>
      </c>
      <c r="C170" s="149">
        <v>805</v>
      </c>
      <c r="D170" s="78" t="s">
        <v>184</v>
      </c>
      <c r="E170" s="79">
        <f>E168</f>
        <v>220080610</v>
      </c>
      <c r="F170" s="78" t="s">
        <v>60</v>
      </c>
      <c r="G170" s="75">
        <v>44847</v>
      </c>
      <c r="H170" s="75">
        <f>G170</f>
        <v>44847</v>
      </c>
      <c r="I170" s="75">
        <f>H170</f>
        <v>44847</v>
      </c>
    </row>
    <row r="171" spans="1:9" s="111" customFormat="1" ht="52.5" customHeight="1">
      <c r="A171" s="138">
        <v>146</v>
      </c>
      <c r="B171" s="150" t="s">
        <v>384</v>
      </c>
      <c r="C171" s="88">
        <v>805</v>
      </c>
      <c r="D171" s="89" t="s">
        <v>182</v>
      </c>
      <c r="E171" s="81"/>
      <c r="F171" s="89"/>
      <c r="G171" s="145">
        <f aca="true" t="shared" si="30" ref="G171:I174">G172</f>
        <v>16452.1</v>
      </c>
      <c r="H171" s="145">
        <f t="shared" si="30"/>
        <v>16452.1</v>
      </c>
      <c r="I171" s="145">
        <f t="shared" si="30"/>
        <v>16452.1</v>
      </c>
    </row>
    <row r="172" spans="1:9" ht="27" customHeight="1">
      <c r="A172" s="138">
        <v>147</v>
      </c>
      <c r="B172" s="123" t="s">
        <v>181</v>
      </c>
      <c r="C172" s="149">
        <v>805</v>
      </c>
      <c r="D172" s="78" t="s">
        <v>180</v>
      </c>
      <c r="E172" s="79"/>
      <c r="F172" s="78"/>
      <c r="G172" s="75">
        <f t="shared" si="30"/>
        <v>16452.1</v>
      </c>
      <c r="H172" s="75">
        <f t="shared" si="30"/>
        <v>16452.1</v>
      </c>
      <c r="I172" s="75">
        <f t="shared" si="30"/>
        <v>16452.1</v>
      </c>
    </row>
    <row r="173" spans="1:9" ht="27.75" customHeight="1">
      <c r="A173" s="138">
        <v>148</v>
      </c>
      <c r="B173" s="123" t="s">
        <v>42</v>
      </c>
      <c r="C173" s="149">
        <v>805</v>
      </c>
      <c r="D173" s="78" t="s">
        <v>180</v>
      </c>
      <c r="E173" s="79">
        <v>8100000000</v>
      </c>
      <c r="F173" s="78"/>
      <c r="G173" s="75">
        <f t="shared" si="30"/>
        <v>16452.1</v>
      </c>
      <c r="H173" s="75">
        <f t="shared" si="30"/>
        <v>16452.1</v>
      </c>
      <c r="I173" s="75">
        <f t="shared" si="30"/>
        <v>16452.1</v>
      </c>
    </row>
    <row r="174" spans="1:9" ht="28.5" customHeight="1">
      <c r="A174" s="138">
        <v>149</v>
      </c>
      <c r="B174" s="123" t="s">
        <v>46</v>
      </c>
      <c r="C174" s="149">
        <v>805</v>
      </c>
      <c r="D174" s="78" t="s">
        <v>180</v>
      </c>
      <c r="E174" s="79">
        <v>8110000000</v>
      </c>
      <c r="F174" s="78"/>
      <c r="G174" s="75">
        <f t="shared" si="30"/>
        <v>16452.1</v>
      </c>
      <c r="H174" s="75">
        <f t="shared" si="30"/>
        <v>16452.1</v>
      </c>
      <c r="I174" s="75">
        <f t="shared" si="30"/>
        <v>16452.1</v>
      </c>
    </row>
    <row r="175" spans="1:9" ht="126.75" customHeight="1">
      <c r="A175" s="138">
        <v>150</v>
      </c>
      <c r="B175" s="147" t="s">
        <v>207</v>
      </c>
      <c r="C175" s="149">
        <v>805</v>
      </c>
      <c r="D175" s="78" t="s">
        <v>180</v>
      </c>
      <c r="E175" s="79">
        <v>8110082090</v>
      </c>
      <c r="F175" s="78"/>
      <c r="G175" s="75">
        <f aca="true" t="shared" si="31" ref="G175:I176">G176</f>
        <v>16452.1</v>
      </c>
      <c r="H175" s="75">
        <f t="shared" si="31"/>
        <v>16452.1</v>
      </c>
      <c r="I175" s="75">
        <f t="shared" si="31"/>
        <v>16452.1</v>
      </c>
    </row>
    <row r="176" spans="1:9" ht="13.5" customHeight="1">
      <c r="A176" s="138">
        <v>151</v>
      </c>
      <c r="B176" s="123" t="s">
        <v>206</v>
      </c>
      <c r="C176" s="149">
        <v>805</v>
      </c>
      <c r="D176" s="78" t="s">
        <v>180</v>
      </c>
      <c r="E176" s="79">
        <v>8110082090</v>
      </c>
      <c r="F176" s="78" t="s">
        <v>69</v>
      </c>
      <c r="G176" s="75">
        <f t="shared" si="31"/>
        <v>16452.1</v>
      </c>
      <c r="H176" s="75">
        <f t="shared" si="31"/>
        <v>16452.1</v>
      </c>
      <c r="I176" s="75">
        <f t="shared" si="31"/>
        <v>16452.1</v>
      </c>
    </row>
    <row r="177" spans="1:9" ht="12.75" customHeight="1">
      <c r="A177" s="138">
        <v>152</v>
      </c>
      <c r="B177" s="123" t="s">
        <v>162</v>
      </c>
      <c r="C177" s="149">
        <v>805</v>
      </c>
      <c r="D177" s="78" t="s">
        <v>180</v>
      </c>
      <c r="E177" s="79">
        <v>8110082090</v>
      </c>
      <c r="F177" s="78" t="s">
        <v>68</v>
      </c>
      <c r="G177" s="75">
        <v>16452.1</v>
      </c>
      <c r="H177" s="75">
        <v>16452.1</v>
      </c>
      <c r="I177" s="75">
        <v>16452.1</v>
      </c>
    </row>
    <row r="178" spans="1:9" ht="15" customHeight="1">
      <c r="A178" s="138">
        <v>153</v>
      </c>
      <c r="B178" s="148" t="s">
        <v>24</v>
      </c>
      <c r="C178" s="149"/>
      <c r="D178" s="78"/>
      <c r="E178" s="149"/>
      <c r="F178" s="78"/>
      <c r="G178" s="118">
        <v>0</v>
      </c>
      <c r="H178" s="118">
        <v>158847</v>
      </c>
      <c r="I178" s="118">
        <v>313177</v>
      </c>
    </row>
    <row r="179" spans="1:9" ht="12.75">
      <c r="A179" s="189"/>
      <c r="B179" s="190"/>
      <c r="C179" s="149"/>
      <c r="D179" s="119"/>
      <c r="E179" s="149"/>
      <c r="F179" s="149"/>
      <c r="G179" s="75">
        <f>G12</f>
        <v>12614600.59</v>
      </c>
      <c r="H179" s="75">
        <f>H12</f>
        <v>6580411.34</v>
      </c>
      <c r="I179" s="75">
        <f>I12</f>
        <v>6590124.74</v>
      </c>
    </row>
    <row r="180" ht="12.75">
      <c r="G180" s="121"/>
    </row>
    <row r="181" ht="12.75">
      <c r="G181" s="121"/>
    </row>
    <row r="183" spans="8:9" ht="12.75">
      <c r="H183" s="121"/>
      <c r="I183" s="121"/>
    </row>
  </sheetData>
  <sheetProtection/>
  <mergeCells count="16">
    <mergeCell ref="G8:G10"/>
    <mergeCell ref="A6:I6"/>
    <mergeCell ref="A1:I1"/>
    <mergeCell ref="A2:I2"/>
    <mergeCell ref="A3:I3"/>
    <mergeCell ref="A7:I7"/>
    <mergeCell ref="A5:I5"/>
    <mergeCell ref="H8:H10"/>
    <mergeCell ref="I8:I10"/>
    <mergeCell ref="F8:F10"/>
    <mergeCell ref="A179:B179"/>
    <mergeCell ref="A8:A10"/>
    <mergeCell ref="C8:C10"/>
    <mergeCell ref="E8:E10"/>
    <mergeCell ref="D8:D10"/>
    <mergeCell ref="B8:B10"/>
  </mergeCells>
  <printOptions/>
  <pageMargins left="0.7874015748031497" right="0.1968503937007874" top="0.1968503937007874" bottom="0.1968503937007874" header="0.11811023622047245" footer="0.196850393700787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9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4.375" style="0" customWidth="1"/>
    <col min="2" max="2" width="25.125" style="0" customWidth="1"/>
    <col min="3" max="3" width="11.875" style="0" customWidth="1"/>
    <col min="4" max="5" width="5.375" style="0" customWidth="1"/>
    <col min="6" max="6" width="11.00390625" style="0" customWidth="1"/>
    <col min="7" max="7" width="10.875" style="0" customWidth="1"/>
    <col min="8" max="8" width="11.375" style="0" customWidth="1"/>
    <col min="9" max="9" width="10.625" style="0" bestFit="1" customWidth="1"/>
  </cols>
  <sheetData>
    <row r="1" spans="1:8" ht="12.75">
      <c r="A1" s="174" t="s">
        <v>110</v>
      </c>
      <c r="B1" s="174"/>
      <c r="C1" s="174"/>
      <c r="D1" s="174"/>
      <c r="E1" s="174"/>
      <c r="F1" s="174"/>
      <c r="G1" s="174"/>
      <c r="H1" s="174"/>
    </row>
    <row r="2" spans="1:8" ht="12.75">
      <c r="A2" s="175" t="s">
        <v>90</v>
      </c>
      <c r="B2" s="175"/>
      <c r="C2" s="175"/>
      <c r="D2" s="175"/>
      <c r="E2" s="175"/>
      <c r="F2" s="175"/>
      <c r="G2" s="175"/>
      <c r="H2" s="175"/>
    </row>
    <row r="3" spans="1:8" ht="12.75">
      <c r="A3" s="175" t="s">
        <v>411</v>
      </c>
      <c r="B3" s="175"/>
      <c r="C3" s="175"/>
      <c r="D3" s="175"/>
      <c r="E3" s="175"/>
      <c r="F3" s="175"/>
      <c r="G3" s="175"/>
      <c r="H3" s="175"/>
    </row>
    <row r="4" spans="1:8" ht="12.75">
      <c r="A4" s="3"/>
      <c r="B4" s="70"/>
      <c r="C4" s="70"/>
      <c r="D4" s="70"/>
      <c r="E4" s="70"/>
      <c r="F4" s="70"/>
      <c r="G4" s="70"/>
      <c r="H4" s="70"/>
    </row>
    <row r="5" spans="1:8" ht="33" customHeight="1">
      <c r="A5" s="210" t="s">
        <v>208</v>
      </c>
      <c r="B5" s="210"/>
      <c r="C5" s="210"/>
      <c r="D5" s="210"/>
      <c r="E5" s="210"/>
      <c r="F5" s="210"/>
      <c r="G5" s="210"/>
      <c r="H5" s="210"/>
    </row>
    <row r="6" spans="1:8" ht="28.5" customHeight="1">
      <c r="A6" s="210"/>
      <c r="B6" s="210"/>
      <c r="C6" s="210"/>
      <c r="D6" s="210"/>
      <c r="E6" s="210"/>
      <c r="F6" s="210"/>
      <c r="G6" s="210"/>
      <c r="H6" s="210"/>
    </row>
    <row r="7" spans="1:8" ht="15.75" customHeight="1">
      <c r="A7" s="206" t="s">
        <v>36</v>
      </c>
      <c r="B7" s="206"/>
      <c r="C7" s="206"/>
      <c r="D7" s="206"/>
      <c r="E7" s="206"/>
      <c r="F7" s="206"/>
      <c r="G7" s="206"/>
      <c r="H7" s="206"/>
    </row>
    <row r="8" spans="1:8" ht="12.75" customHeight="1">
      <c r="A8" s="184" t="s">
        <v>141</v>
      </c>
      <c r="B8" s="182" t="s">
        <v>16</v>
      </c>
      <c r="C8" s="184" t="s">
        <v>17</v>
      </c>
      <c r="D8" s="184" t="s">
        <v>18</v>
      </c>
      <c r="E8" s="183" t="s">
        <v>164</v>
      </c>
      <c r="F8" s="182" t="s">
        <v>209</v>
      </c>
      <c r="G8" s="182" t="s">
        <v>70</v>
      </c>
      <c r="H8" s="182" t="s">
        <v>192</v>
      </c>
    </row>
    <row r="9" spans="1:8" ht="12.75" customHeight="1">
      <c r="A9" s="184"/>
      <c r="B9" s="207"/>
      <c r="C9" s="184"/>
      <c r="D9" s="184"/>
      <c r="E9" s="208"/>
      <c r="F9" s="203"/>
      <c r="G9" s="203"/>
      <c r="H9" s="203"/>
    </row>
    <row r="10" spans="1:8" ht="33" customHeight="1">
      <c r="A10" s="184"/>
      <c r="B10" s="207"/>
      <c r="C10" s="184"/>
      <c r="D10" s="184"/>
      <c r="E10" s="208"/>
      <c r="F10" s="203"/>
      <c r="G10" s="203"/>
      <c r="H10" s="203"/>
    </row>
    <row r="11" spans="1:8" ht="12.75">
      <c r="A11" s="14"/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</row>
    <row r="12" spans="1:9" ht="66.75" customHeight="1">
      <c r="A12" s="14">
        <v>1</v>
      </c>
      <c r="B12" s="80" t="s">
        <v>124</v>
      </c>
      <c r="C12" s="211">
        <v>100000000</v>
      </c>
      <c r="D12" s="88"/>
      <c r="E12" s="89"/>
      <c r="F12" s="82">
        <f>F13+F56+F93+F122</f>
        <v>7820692.76</v>
      </c>
      <c r="G12" s="82">
        <f>G13+G56+G104+G122</f>
        <v>1990358.5</v>
      </c>
      <c r="H12" s="82">
        <f>H13+H56+H104+H122</f>
        <v>1305210.9</v>
      </c>
      <c r="I12" s="134"/>
    </row>
    <row r="13" spans="1:9" ht="30" customHeight="1">
      <c r="A13" s="14">
        <v>2</v>
      </c>
      <c r="B13" s="29" t="s">
        <v>113</v>
      </c>
      <c r="C13" s="34">
        <v>110000000</v>
      </c>
      <c r="D13" s="88"/>
      <c r="E13" s="89"/>
      <c r="F13" s="82">
        <f>F14</f>
        <v>4137910.79</v>
      </c>
      <c r="G13" s="82">
        <f>G14</f>
        <v>1536947.5</v>
      </c>
      <c r="H13" s="82">
        <f>H14</f>
        <v>874682.9</v>
      </c>
      <c r="I13" s="68"/>
    </row>
    <row r="14" spans="1:10" ht="105" customHeight="1">
      <c r="A14" s="14">
        <v>3</v>
      </c>
      <c r="B14" s="20" t="s">
        <v>133</v>
      </c>
      <c r="C14" s="34"/>
      <c r="D14" s="88"/>
      <c r="E14" s="89"/>
      <c r="F14" s="65">
        <f>F15+F18+F22+F51</f>
        <v>4137910.79</v>
      </c>
      <c r="G14" s="65">
        <f>G18+G22+G37+G46+G51</f>
        <v>1536947.5</v>
      </c>
      <c r="H14" s="65">
        <f>H18+H22+H37+H46+H51</f>
        <v>874682.9</v>
      </c>
      <c r="I14" s="68"/>
      <c r="J14" s="68"/>
    </row>
    <row r="15" spans="1:8" ht="156.75" customHeight="1">
      <c r="A15" s="14">
        <v>4</v>
      </c>
      <c r="B15" s="154" t="str">
        <f>'[4]прил 6 ведом'!B42</f>
        <v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"Благоустройство территории Галанинского сельсовета" мцниципальной программы "Создание безопасных и комфортных условий для проживания на территории Галанинского сельсовета" </v>
      </c>
      <c r="C15" s="79">
        <v>110010210</v>
      </c>
      <c r="D15" s="155"/>
      <c r="E15" s="78" t="s">
        <v>173</v>
      </c>
      <c r="F15" s="76">
        <f>F17</f>
        <v>72334</v>
      </c>
      <c r="G15" s="76">
        <f>G17</f>
        <v>0</v>
      </c>
      <c r="H15" s="76">
        <f>H17</f>
        <v>0</v>
      </c>
    </row>
    <row r="16" spans="1:8" ht="75.75" customHeight="1">
      <c r="A16" s="14">
        <v>5</v>
      </c>
      <c r="B16" s="140" t="s">
        <v>356</v>
      </c>
      <c r="C16" s="79">
        <v>110010210</v>
      </c>
      <c r="D16" s="155">
        <v>100</v>
      </c>
      <c r="E16" s="78" t="s">
        <v>173</v>
      </c>
      <c r="F16" s="76">
        <v>72334</v>
      </c>
      <c r="G16" s="76">
        <v>0</v>
      </c>
      <c r="H16" s="76">
        <v>0</v>
      </c>
    </row>
    <row r="17" spans="1:8" ht="49.5" customHeight="1">
      <c r="A17" s="14">
        <v>6</v>
      </c>
      <c r="B17" s="154" t="s">
        <v>41</v>
      </c>
      <c r="C17" s="79">
        <v>110010210</v>
      </c>
      <c r="D17" s="155">
        <v>120</v>
      </c>
      <c r="E17" s="78" t="s">
        <v>173</v>
      </c>
      <c r="F17" s="76">
        <v>72334</v>
      </c>
      <c r="G17" s="76">
        <v>0</v>
      </c>
      <c r="H17" s="76">
        <v>0</v>
      </c>
    </row>
    <row r="18" spans="1:8" ht="81.75" customHeight="1">
      <c r="A18" s="14">
        <v>7</v>
      </c>
      <c r="B18" s="13" t="s">
        <v>30</v>
      </c>
      <c r="C18" s="31">
        <v>110081010</v>
      </c>
      <c r="D18" s="155">
        <v>100</v>
      </c>
      <c r="E18" s="78"/>
      <c r="F18" s="76">
        <f aca="true" t="shared" si="0" ref="F18:H20">F19</f>
        <v>436719</v>
      </c>
      <c r="G18" s="65">
        <f t="shared" si="0"/>
        <v>529053</v>
      </c>
      <c r="H18" s="65">
        <f t="shared" si="0"/>
        <v>529053</v>
      </c>
    </row>
    <row r="19" spans="1:8" ht="27" customHeight="1">
      <c r="A19" s="14">
        <v>8</v>
      </c>
      <c r="B19" s="13" t="s">
        <v>41</v>
      </c>
      <c r="C19" s="31">
        <v>110081010</v>
      </c>
      <c r="D19" s="155">
        <v>120</v>
      </c>
      <c r="E19" s="78"/>
      <c r="F19" s="76">
        <f t="shared" si="0"/>
        <v>436719</v>
      </c>
      <c r="G19" s="65">
        <f t="shared" si="0"/>
        <v>529053</v>
      </c>
      <c r="H19" s="65">
        <f t="shared" si="0"/>
        <v>529053</v>
      </c>
    </row>
    <row r="20" spans="1:8" ht="16.5" customHeight="1">
      <c r="A20" s="14">
        <v>9</v>
      </c>
      <c r="B20" s="13" t="s">
        <v>165</v>
      </c>
      <c r="C20" s="31">
        <v>110081010</v>
      </c>
      <c r="D20" s="155">
        <v>120</v>
      </c>
      <c r="E20" s="78" t="s">
        <v>7</v>
      </c>
      <c r="F20" s="76">
        <f t="shared" si="0"/>
        <v>436719</v>
      </c>
      <c r="G20" s="65">
        <f t="shared" si="0"/>
        <v>529053</v>
      </c>
      <c r="H20" s="65">
        <f t="shared" si="0"/>
        <v>529053</v>
      </c>
    </row>
    <row r="21" spans="1:8" ht="15" customHeight="1">
      <c r="A21" s="14">
        <v>10</v>
      </c>
      <c r="B21" s="13" t="s">
        <v>174</v>
      </c>
      <c r="C21" s="31">
        <v>110081010</v>
      </c>
      <c r="D21" s="155">
        <v>120</v>
      </c>
      <c r="E21" s="78" t="s">
        <v>173</v>
      </c>
      <c r="F21" s="76">
        <v>436719</v>
      </c>
      <c r="G21" s="76">
        <v>529053</v>
      </c>
      <c r="H21" s="76">
        <v>529053</v>
      </c>
    </row>
    <row r="22" spans="1:8" ht="28.5" customHeight="1">
      <c r="A22" s="14">
        <v>11</v>
      </c>
      <c r="B22" s="20" t="s">
        <v>56</v>
      </c>
      <c r="C22" s="31">
        <v>110081010</v>
      </c>
      <c r="D22" s="155">
        <v>200</v>
      </c>
      <c r="E22" s="78"/>
      <c r="F22" s="76">
        <f aca="true" t="shared" si="1" ref="F22:H24">F23</f>
        <v>3621132.81</v>
      </c>
      <c r="G22" s="76">
        <f t="shared" si="1"/>
        <v>1007894.5</v>
      </c>
      <c r="H22" s="76">
        <f t="shared" si="1"/>
        <v>345629.9</v>
      </c>
    </row>
    <row r="23" spans="1:10" ht="42.75" customHeight="1">
      <c r="A23" s="14">
        <v>12</v>
      </c>
      <c r="B23" s="20" t="s">
        <v>59</v>
      </c>
      <c r="C23" s="31">
        <v>110081010</v>
      </c>
      <c r="D23" s="155">
        <v>240</v>
      </c>
      <c r="E23" s="78"/>
      <c r="F23" s="76">
        <f t="shared" si="1"/>
        <v>3621132.81</v>
      </c>
      <c r="G23" s="76">
        <f t="shared" si="1"/>
        <v>1007894.5</v>
      </c>
      <c r="H23" s="76">
        <f t="shared" si="1"/>
        <v>345629.9</v>
      </c>
      <c r="I23" s="9"/>
      <c r="J23" s="11"/>
    </row>
    <row r="24" spans="1:10" ht="17.25" customHeight="1">
      <c r="A24" s="14">
        <v>13</v>
      </c>
      <c r="B24" s="13" t="s">
        <v>3</v>
      </c>
      <c r="C24" s="31"/>
      <c r="D24" s="155"/>
      <c r="E24" s="78" t="s">
        <v>10</v>
      </c>
      <c r="F24" s="76">
        <f t="shared" si="1"/>
        <v>3621132.81</v>
      </c>
      <c r="G24" s="76">
        <f t="shared" si="1"/>
        <v>1007894.5</v>
      </c>
      <c r="H24" s="76">
        <f t="shared" si="1"/>
        <v>345629.9</v>
      </c>
      <c r="J24" s="11"/>
    </row>
    <row r="25" spans="1:10" ht="15" customHeight="1">
      <c r="A25" s="14">
        <v>14</v>
      </c>
      <c r="B25" s="13" t="s">
        <v>4</v>
      </c>
      <c r="C25" s="31"/>
      <c r="D25" s="155"/>
      <c r="E25" s="78" t="s">
        <v>11</v>
      </c>
      <c r="F25" s="76">
        <f>F26</f>
        <v>3621132.81</v>
      </c>
      <c r="G25" s="75">
        <v>1007894.5</v>
      </c>
      <c r="H25" s="76">
        <v>345629.9</v>
      </c>
      <c r="J25" s="11"/>
    </row>
    <row r="26" spans="1:10" ht="66" customHeight="1">
      <c r="A26" s="14">
        <v>15</v>
      </c>
      <c r="B26" s="13" t="s">
        <v>124</v>
      </c>
      <c r="C26" s="31">
        <v>100000000</v>
      </c>
      <c r="D26" s="155"/>
      <c r="E26" s="78" t="s">
        <v>11</v>
      </c>
      <c r="F26" s="76">
        <f>F27</f>
        <v>3621132.81</v>
      </c>
      <c r="G26" s="76">
        <f>G27</f>
        <v>1007894.5</v>
      </c>
      <c r="H26" s="76">
        <f>H27</f>
        <v>345629.9</v>
      </c>
      <c r="J26" s="11"/>
    </row>
    <row r="27" spans="1:10" ht="30.75" customHeight="1">
      <c r="A27" s="14">
        <v>16</v>
      </c>
      <c r="B27" s="13" t="s">
        <v>125</v>
      </c>
      <c r="C27" s="31">
        <v>110000000</v>
      </c>
      <c r="D27" s="155"/>
      <c r="E27" s="78" t="s">
        <v>11</v>
      </c>
      <c r="F27" s="76">
        <f>F36+F39+F31+F46+F28</f>
        <v>3621132.81</v>
      </c>
      <c r="G27" s="76">
        <f>G34</f>
        <v>1007894.5</v>
      </c>
      <c r="H27" s="76">
        <f>H34</f>
        <v>345629.9</v>
      </c>
      <c r="J27" s="11"/>
    </row>
    <row r="28" spans="1:10" ht="89.25" customHeight="1">
      <c r="A28" s="14">
        <v>17</v>
      </c>
      <c r="B28" s="154" t="s">
        <v>410</v>
      </c>
      <c r="C28" s="79">
        <v>110080350</v>
      </c>
      <c r="D28" s="155"/>
      <c r="E28" s="78" t="s">
        <v>11</v>
      </c>
      <c r="F28" s="76">
        <f aca="true" t="shared" si="2" ref="F28:H29">F29</f>
        <v>823115</v>
      </c>
      <c r="G28" s="76">
        <f t="shared" si="2"/>
        <v>0</v>
      </c>
      <c r="H28" s="76">
        <f t="shared" si="2"/>
        <v>0</v>
      </c>
      <c r="J28" s="11"/>
    </row>
    <row r="29" spans="1:10" ht="40.5" customHeight="1">
      <c r="A29" s="14">
        <v>18</v>
      </c>
      <c r="B29" s="74" t="s">
        <v>202</v>
      </c>
      <c r="C29" s="79">
        <v>110080350</v>
      </c>
      <c r="D29" s="155">
        <v>200</v>
      </c>
      <c r="E29" s="78" t="s">
        <v>11</v>
      </c>
      <c r="F29" s="76">
        <f t="shared" si="2"/>
        <v>823115</v>
      </c>
      <c r="G29" s="76">
        <f t="shared" si="2"/>
        <v>0</v>
      </c>
      <c r="H29" s="76">
        <f t="shared" si="2"/>
        <v>0</v>
      </c>
      <c r="J29" s="11"/>
    </row>
    <row r="30" spans="1:10" ht="42" customHeight="1">
      <c r="A30" s="14">
        <v>19</v>
      </c>
      <c r="B30" s="97" t="s">
        <v>59</v>
      </c>
      <c r="C30" s="79">
        <v>110080350</v>
      </c>
      <c r="D30" s="155">
        <v>240</v>
      </c>
      <c r="E30" s="78" t="s">
        <v>11</v>
      </c>
      <c r="F30" s="76">
        <v>823115</v>
      </c>
      <c r="G30" s="76">
        <v>0</v>
      </c>
      <c r="H30" s="76">
        <v>0</v>
      </c>
      <c r="J30" s="11"/>
    </row>
    <row r="31" spans="1:10" ht="122.25" customHeight="1">
      <c r="A31" s="14">
        <v>20</v>
      </c>
      <c r="B31" s="13" t="str">
        <f>'[4]прил 6 ведом'!B121</f>
        <v>Расходы на реализацию мероприятий по поддержке местных инициатив за счет субсидий из краевого бюджета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v>
      </c>
      <c r="C31" s="31">
        <v>110076410</v>
      </c>
      <c r="D31" s="155">
        <v>503</v>
      </c>
      <c r="E31" s="78"/>
      <c r="F31" s="76">
        <f>F32</f>
        <v>1492614</v>
      </c>
      <c r="G31" s="76">
        <v>0</v>
      </c>
      <c r="H31" s="76">
        <v>0</v>
      </c>
      <c r="J31" s="11"/>
    </row>
    <row r="32" spans="1:10" ht="33" customHeight="1">
      <c r="A32" s="14">
        <v>21</v>
      </c>
      <c r="B32" s="154" t="s">
        <v>56</v>
      </c>
      <c r="C32" s="79">
        <f>C31</f>
        <v>110076410</v>
      </c>
      <c r="D32" s="155">
        <v>200</v>
      </c>
      <c r="E32" s="78" t="s">
        <v>11</v>
      </c>
      <c r="F32" s="76">
        <f>F33</f>
        <v>1492614</v>
      </c>
      <c r="G32" s="76">
        <f>G33</f>
        <v>0</v>
      </c>
      <c r="H32" s="76">
        <f>H33</f>
        <v>0</v>
      </c>
      <c r="J32" s="11"/>
    </row>
    <row r="33" spans="1:10" ht="43.5" customHeight="1">
      <c r="A33" s="14">
        <v>22</v>
      </c>
      <c r="B33" s="154" t="s">
        <v>59</v>
      </c>
      <c r="C33" s="79">
        <f>C32</f>
        <v>110076410</v>
      </c>
      <c r="D33" s="155">
        <v>240</v>
      </c>
      <c r="E33" s="78" t="s">
        <v>11</v>
      </c>
      <c r="F33" s="135">
        <v>1492614</v>
      </c>
      <c r="G33" s="75">
        <v>0</v>
      </c>
      <c r="H33" s="76">
        <v>0</v>
      </c>
      <c r="J33" s="11"/>
    </row>
    <row r="34" spans="1:10" ht="104.25" customHeight="1">
      <c r="A34" s="14">
        <v>23</v>
      </c>
      <c r="B34" s="154" t="s">
        <v>123</v>
      </c>
      <c r="C34" s="79">
        <v>110081010</v>
      </c>
      <c r="D34" s="155"/>
      <c r="E34" s="78" t="s">
        <v>11</v>
      </c>
      <c r="F34" s="76">
        <f aca="true" t="shared" si="3" ref="F34:H35">F35</f>
        <v>1018899.88</v>
      </c>
      <c r="G34" s="76">
        <f t="shared" si="3"/>
        <v>1007894.5</v>
      </c>
      <c r="H34" s="76">
        <f t="shared" si="3"/>
        <v>345629.9</v>
      </c>
      <c r="J34" s="11"/>
    </row>
    <row r="35" spans="1:10" ht="33" customHeight="1">
      <c r="A35" s="14">
        <v>24</v>
      </c>
      <c r="B35" s="154" t="s">
        <v>56</v>
      </c>
      <c r="C35" s="79">
        <v>110081010</v>
      </c>
      <c r="D35" s="155">
        <v>200</v>
      </c>
      <c r="E35" s="78" t="s">
        <v>11</v>
      </c>
      <c r="F35" s="76">
        <f t="shared" si="3"/>
        <v>1018899.88</v>
      </c>
      <c r="G35" s="76">
        <f t="shared" si="3"/>
        <v>1007894.5</v>
      </c>
      <c r="H35" s="76">
        <f t="shared" si="3"/>
        <v>345629.9</v>
      </c>
      <c r="J35" s="11"/>
    </row>
    <row r="36" spans="1:10" ht="43.5" customHeight="1">
      <c r="A36" s="14">
        <v>25</v>
      </c>
      <c r="B36" s="154" t="s">
        <v>59</v>
      </c>
      <c r="C36" s="79">
        <v>110081010</v>
      </c>
      <c r="D36" s="155">
        <v>240</v>
      </c>
      <c r="E36" s="78" t="s">
        <v>11</v>
      </c>
      <c r="F36" s="76">
        <v>1018899.88</v>
      </c>
      <c r="G36" s="75">
        <v>1007894.5</v>
      </c>
      <c r="H36" s="76">
        <v>345629.9</v>
      </c>
      <c r="J36" s="11"/>
    </row>
    <row r="37" spans="1:10" ht="128.25" customHeight="1">
      <c r="A37" s="14">
        <v>26</v>
      </c>
      <c r="B37" s="13" t="s">
        <v>134</v>
      </c>
      <c r="C37" s="31">
        <v>110081040</v>
      </c>
      <c r="D37" s="88"/>
      <c r="E37" s="78" t="s">
        <v>11</v>
      </c>
      <c r="F37" s="65">
        <f aca="true" t="shared" si="4" ref="F37:H40">F38</f>
        <v>15900</v>
      </c>
      <c r="G37" s="65">
        <f t="shared" si="4"/>
        <v>0</v>
      </c>
      <c r="H37" s="65">
        <f t="shared" si="4"/>
        <v>0</v>
      </c>
      <c r="J37" s="11"/>
    </row>
    <row r="38" spans="1:10" ht="30" customHeight="1">
      <c r="A38" s="14">
        <v>27</v>
      </c>
      <c r="B38" s="20" t="s">
        <v>56</v>
      </c>
      <c r="C38" s="31">
        <v>110081040</v>
      </c>
      <c r="D38" s="155">
        <v>200</v>
      </c>
      <c r="E38" s="78"/>
      <c r="F38" s="65">
        <f t="shared" si="4"/>
        <v>15900</v>
      </c>
      <c r="G38" s="65">
        <f t="shared" si="4"/>
        <v>0</v>
      </c>
      <c r="H38" s="65">
        <f t="shared" si="4"/>
        <v>0</v>
      </c>
      <c r="J38" s="11"/>
    </row>
    <row r="39" spans="1:10" ht="42.75" customHeight="1">
      <c r="A39" s="14">
        <v>28</v>
      </c>
      <c r="B39" s="20" t="s">
        <v>59</v>
      </c>
      <c r="C39" s="31">
        <v>110081040</v>
      </c>
      <c r="D39" s="155">
        <v>240</v>
      </c>
      <c r="E39" s="78"/>
      <c r="F39" s="65">
        <f>'[4]прил 6 ведом'!G127</f>
        <v>15900</v>
      </c>
      <c r="G39" s="65">
        <f t="shared" si="4"/>
        <v>0</v>
      </c>
      <c r="H39" s="65">
        <f t="shared" si="4"/>
        <v>0</v>
      </c>
      <c r="J39" s="11"/>
    </row>
    <row r="40" spans="1:10" ht="17.25" customHeight="1">
      <c r="A40" s="14">
        <v>29</v>
      </c>
      <c r="B40" s="13" t="s">
        <v>3</v>
      </c>
      <c r="C40" s="31">
        <v>110081040</v>
      </c>
      <c r="D40" s="155">
        <v>240</v>
      </c>
      <c r="E40" s="78" t="s">
        <v>10</v>
      </c>
      <c r="F40" s="65">
        <f>F39</f>
        <v>15900</v>
      </c>
      <c r="G40" s="65">
        <f t="shared" si="4"/>
        <v>0</v>
      </c>
      <c r="H40" s="65">
        <f t="shared" si="4"/>
        <v>0</v>
      </c>
      <c r="J40" s="11"/>
    </row>
    <row r="41" spans="1:10" ht="16.5" customHeight="1">
      <c r="A41" s="14">
        <v>30</v>
      </c>
      <c r="B41" s="13" t="s">
        <v>4</v>
      </c>
      <c r="C41" s="31">
        <v>110081040</v>
      </c>
      <c r="D41" s="155">
        <v>240</v>
      </c>
      <c r="E41" s="78" t="s">
        <v>11</v>
      </c>
      <c r="F41" s="76">
        <f>F40</f>
        <v>15900</v>
      </c>
      <c r="G41" s="76">
        <v>0</v>
      </c>
      <c r="H41" s="76">
        <v>0</v>
      </c>
      <c r="J41" s="11"/>
    </row>
    <row r="42" spans="1:10" ht="29.25" customHeight="1" hidden="1">
      <c r="A42" s="14"/>
      <c r="B42" s="13"/>
      <c r="C42" s="31"/>
      <c r="D42" s="155"/>
      <c r="E42" s="78"/>
      <c r="F42" s="76"/>
      <c r="G42" s="76"/>
      <c r="H42" s="76"/>
      <c r="J42" s="11"/>
    </row>
    <row r="43" spans="1:10" ht="16.5" customHeight="1" hidden="1">
      <c r="A43" s="14"/>
      <c r="B43" s="13"/>
      <c r="C43" s="31"/>
      <c r="D43" s="155"/>
      <c r="E43" s="78"/>
      <c r="F43" s="76"/>
      <c r="G43" s="76"/>
      <c r="H43" s="76"/>
      <c r="J43" s="11"/>
    </row>
    <row r="44" spans="1:10" ht="16.5" customHeight="1" hidden="1">
      <c r="A44" s="14"/>
      <c r="B44" s="13"/>
      <c r="C44" s="31"/>
      <c r="D44" s="155"/>
      <c r="E44" s="78"/>
      <c r="F44" s="76"/>
      <c r="G44" s="76"/>
      <c r="H44" s="76"/>
      <c r="J44" s="11"/>
    </row>
    <row r="45" spans="1:10" ht="16.5" customHeight="1" hidden="1">
      <c r="A45" s="14"/>
      <c r="B45" s="13"/>
      <c r="C45" s="31"/>
      <c r="D45" s="155"/>
      <c r="E45" s="78"/>
      <c r="F45" s="76"/>
      <c r="G45" s="76"/>
      <c r="H45" s="76"/>
      <c r="J45" s="11"/>
    </row>
    <row r="46" spans="1:10" ht="110.25" customHeight="1">
      <c r="A46" s="14">
        <v>31</v>
      </c>
      <c r="B46" s="13" t="str">
        <f>'[4]прил 6 ведом'!B130</f>
        <v>Обеспечение софинансирования расходов на реализацию мероприятий по поддержке местных инициатив за счет средств местного бюджета в рамках подпрограммы "Поддержка местных инициатив" государственной программы Красноярского края "Содействие развитию местного самоуправления"</v>
      </c>
      <c r="C46" s="31" t="s">
        <v>330</v>
      </c>
      <c r="D46" s="155"/>
      <c r="E46" s="78"/>
      <c r="F46" s="65">
        <f aca="true" t="shared" si="5" ref="F46:H49">F47</f>
        <v>270603.93</v>
      </c>
      <c r="G46" s="65">
        <f t="shared" si="5"/>
        <v>0</v>
      </c>
      <c r="H46" s="65">
        <f t="shared" si="5"/>
        <v>0</v>
      </c>
      <c r="J46" s="11"/>
    </row>
    <row r="47" spans="1:10" ht="27.75" customHeight="1">
      <c r="A47" s="14">
        <v>32</v>
      </c>
      <c r="B47" s="20" t="s">
        <v>56</v>
      </c>
      <c r="C47" s="31" t="str">
        <f>C46</f>
        <v>1100S6410</v>
      </c>
      <c r="D47" s="155">
        <v>200</v>
      </c>
      <c r="E47" s="78"/>
      <c r="F47" s="65">
        <f t="shared" si="5"/>
        <v>270603.93</v>
      </c>
      <c r="G47" s="65">
        <f t="shared" si="5"/>
        <v>0</v>
      </c>
      <c r="H47" s="65">
        <f t="shared" si="5"/>
        <v>0</v>
      </c>
      <c r="J47" s="11"/>
    </row>
    <row r="48" spans="1:10" ht="42" customHeight="1">
      <c r="A48" s="14">
        <v>33</v>
      </c>
      <c r="B48" s="20" t="s">
        <v>59</v>
      </c>
      <c r="C48" s="31" t="str">
        <f>C47</f>
        <v>1100S6410</v>
      </c>
      <c r="D48" s="155">
        <v>240</v>
      </c>
      <c r="E48" s="78"/>
      <c r="F48" s="65">
        <f>'[4]прил 6 ведом'!G130</f>
        <v>270603.93</v>
      </c>
      <c r="G48" s="65">
        <f t="shared" si="5"/>
        <v>0</v>
      </c>
      <c r="H48" s="65">
        <f t="shared" si="5"/>
        <v>0</v>
      </c>
      <c r="J48" s="11"/>
    </row>
    <row r="49" spans="1:10" ht="18" customHeight="1">
      <c r="A49" s="14">
        <v>34</v>
      </c>
      <c r="B49" s="13" t="s">
        <v>3</v>
      </c>
      <c r="C49" s="31" t="str">
        <f>C48</f>
        <v>1100S6410</v>
      </c>
      <c r="D49" s="155">
        <v>240</v>
      </c>
      <c r="E49" s="78" t="s">
        <v>10</v>
      </c>
      <c r="F49" s="65">
        <f>F48</f>
        <v>270603.93</v>
      </c>
      <c r="G49" s="65">
        <f t="shared" si="5"/>
        <v>0</v>
      </c>
      <c r="H49" s="65">
        <f t="shared" si="5"/>
        <v>0</v>
      </c>
      <c r="J49" s="11"/>
    </row>
    <row r="50" spans="1:10" ht="15.75" customHeight="1">
      <c r="A50" s="14">
        <v>35</v>
      </c>
      <c r="B50" s="13" t="s">
        <v>4</v>
      </c>
      <c r="C50" s="31" t="str">
        <f>C49</f>
        <v>1100S6410</v>
      </c>
      <c r="D50" s="155">
        <v>240</v>
      </c>
      <c r="E50" s="78" t="s">
        <v>11</v>
      </c>
      <c r="F50" s="76">
        <f>F48</f>
        <v>270603.93</v>
      </c>
      <c r="G50" s="76">
        <v>0</v>
      </c>
      <c r="H50" s="76">
        <v>0</v>
      </c>
      <c r="J50" s="11"/>
    </row>
    <row r="51" spans="1:10" ht="116.25" customHeight="1">
      <c r="A51" s="14">
        <v>36</v>
      </c>
      <c r="B51" s="13" t="s">
        <v>135</v>
      </c>
      <c r="C51" s="31">
        <v>110081060</v>
      </c>
      <c r="D51" s="155"/>
      <c r="E51" s="78"/>
      <c r="F51" s="65">
        <f aca="true" t="shared" si="6" ref="F51:H54">F52</f>
        <v>7724.98</v>
      </c>
      <c r="G51" s="65">
        <f t="shared" si="6"/>
        <v>0</v>
      </c>
      <c r="H51" s="65">
        <f t="shared" si="6"/>
        <v>0</v>
      </c>
      <c r="J51" s="11"/>
    </row>
    <row r="52" spans="1:10" ht="79.5" customHeight="1">
      <c r="A52" s="14">
        <v>37</v>
      </c>
      <c r="B52" s="13" t="s">
        <v>30</v>
      </c>
      <c r="C52" s="31">
        <v>110081060</v>
      </c>
      <c r="D52" s="155">
        <v>100</v>
      </c>
      <c r="E52" s="78"/>
      <c r="F52" s="65">
        <f t="shared" si="6"/>
        <v>7724.98</v>
      </c>
      <c r="G52" s="65">
        <f t="shared" si="6"/>
        <v>0</v>
      </c>
      <c r="H52" s="65">
        <f t="shared" si="6"/>
        <v>0</v>
      </c>
      <c r="J52" s="11"/>
    </row>
    <row r="53" spans="1:10" ht="15.75" customHeight="1">
      <c r="A53" s="14">
        <v>38</v>
      </c>
      <c r="B53" s="13" t="s">
        <v>41</v>
      </c>
      <c r="C53" s="31">
        <v>110081060</v>
      </c>
      <c r="D53" s="155">
        <v>120</v>
      </c>
      <c r="E53" s="78"/>
      <c r="F53" s="65">
        <f t="shared" si="6"/>
        <v>7724.98</v>
      </c>
      <c r="G53" s="65">
        <f t="shared" si="6"/>
        <v>0</v>
      </c>
      <c r="H53" s="65">
        <f t="shared" si="6"/>
        <v>0</v>
      </c>
      <c r="J53" s="11"/>
    </row>
    <row r="54" spans="1:10" ht="15.75" customHeight="1">
      <c r="A54" s="14">
        <v>39</v>
      </c>
      <c r="B54" s="13" t="s">
        <v>165</v>
      </c>
      <c r="C54" s="31">
        <v>110081060</v>
      </c>
      <c r="D54" s="155">
        <v>120</v>
      </c>
      <c r="E54" s="78" t="s">
        <v>7</v>
      </c>
      <c r="F54" s="65">
        <f t="shared" si="6"/>
        <v>7724.98</v>
      </c>
      <c r="G54" s="65">
        <f t="shared" si="6"/>
        <v>0</v>
      </c>
      <c r="H54" s="65">
        <f t="shared" si="6"/>
        <v>0</v>
      </c>
      <c r="J54" s="11"/>
    </row>
    <row r="55" spans="1:10" ht="15.75" customHeight="1">
      <c r="A55" s="14">
        <v>40</v>
      </c>
      <c r="B55" s="13" t="s">
        <v>174</v>
      </c>
      <c r="C55" s="31">
        <v>110081060</v>
      </c>
      <c r="D55" s="155">
        <v>120</v>
      </c>
      <c r="E55" s="78" t="s">
        <v>173</v>
      </c>
      <c r="F55" s="76">
        <v>7724.98</v>
      </c>
      <c r="G55" s="76">
        <v>0</v>
      </c>
      <c r="H55" s="76">
        <v>0</v>
      </c>
      <c r="J55" s="11"/>
    </row>
    <row r="56" spans="1:10" ht="42" customHeight="1">
      <c r="A56" s="14">
        <v>41</v>
      </c>
      <c r="B56" s="80" t="s">
        <v>114</v>
      </c>
      <c r="C56" s="81">
        <v>120000000</v>
      </c>
      <c r="D56" s="88"/>
      <c r="E56" s="89"/>
      <c r="F56" s="82">
        <f>F75+F62+F65+F71+F74+F86+F82+F85</f>
        <v>3539302.9699999997</v>
      </c>
      <c r="G56" s="82">
        <f>G75+G62+G65+G71+G74+G86</f>
        <v>360776</v>
      </c>
      <c r="H56" s="82">
        <f>H75+H62+H65+H71+H74+H86</f>
        <v>388893</v>
      </c>
      <c r="I56" s="68"/>
      <c r="J56" s="11"/>
    </row>
    <row r="57" spans="1:10" ht="156.75" customHeight="1" hidden="1">
      <c r="A57" s="14">
        <v>28</v>
      </c>
      <c r="B57" s="83" t="s">
        <v>210</v>
      </c>
      <c r="C57" s="32">
        <v>120073930</v>
      </c>
      <c r="D57" s="88"/>
      <c r="E57" s="89"/>
      <c r="F57" s="65">
        <f aca="true" t="shared" si="7" ref="F57:H60">F58</f>
        <v>0</v>
      </c>
      <c r="G57" s="65">
        <f t="shared" si="7"/>
        <v>0</v>
      </c>
      <c r="H57" s="65">
        <f t="shared" si="7"/>
        <v>0</v>
      </c>
      <c r="J57" s="11"/>
    </row>
    <row r="58" spans="1:10" ht="39" customHeight="1" hidden="1">
      <c r="A58" s="14">
        <v>29</v>
      </c>
      <c r="B58" s="84" t="s">
        <v>211</v>
      </c>
      <c r="C58" s="32">
        <v>120073930</v>
      </c>
      <c r="D58" s="88"/>
      <c r="E58" s="89"/>
      <c r="F58" s="65">
        <f t="shared" si="7"/>
        <v>0</v>
      </c>
      <c r="G58" s="65">
        <f t="shared" si="7"/>
        <v>0</v>
      </c>
      <c r="H58" s="65">
        <f t="shared" si="7"/>
        <v>0</v>
      </c>
      <c r="J58" s="11"/>
    </row>
    <row r="59" spans="1:10" ht="39" customHeight="1" hidden="1">
      <c r="A59" s="14">
        <v>30</v>
      </c>
      <c r="B59" s="84" t="s">
        <v>212</v>
      </c>
      <c r="C59" s="32">
        <v>120073930</v>
      </c>
      <c r="D59" s="88"/>
      <c r="E59" s="89"/>
      <c r="F59" s="65">
        <f t="shared" si="7"/>
        <v>0</v>
      </c>
      <c r="G59" s="65">
        <f t="shared" si="7"/>
        <v>0</v>
      </c>
      <c r="H59" s="65">
        <f t="shared" si="7"/>
        <v>0</v>
      </c>
      <c r="J59" s="11"/>
    </row>
    <row r="60" spans="1:10" ht="20.25" customHeight="1" hidden="1">
      <c r="A60" s="14">
        <v>31</v>
      </c>
      <c r="B60" s="13" t="s">
        <v>61</v>
      </c>
      <c r="C60" s="32">
        <v>120073930</v>
      </c>
      <c r="D60" s="155">
        <v>240</v>
      </c>
      <c r="E60" s="78" t="s">
        <v>63</v>
      </c>
      <c r="F60" s="65">
        <f t="shared" si="7"/>
        <v>0</v>
      </c>
      <c r="G60" s="65">
        <f t="shared" si="7"/>
        <v>0</v>
      </c>
      <c r="H60" s="65">
        <f t="shared" si="7"/>
        <v>0</v>
      </c>
      <c r="J60" s="11"/>
    </row>
    <row r="61" spans="1:10" ht="18" customHeight="1" hidden="1">
      <c r="A61" s="14">
        <v>32</v>
      </c>
      <c r="B61" s="13" t="s">
        <v>48</v>
      </c>
      <c r="C61" s="32">
        <v>120073930</v>
      </c>
      <c r="D61" s="155">
        <v>240</v>
      </c>
      <c r="E61" s="78" t="s">
        <v>64</v>
      </c>
      <c r="F61" s="85">
        <v>0</v>
      </c>
      <c r="G61" s="85">
        <v>0</v>
      </c>
      <c r="H61" s="85">
        <v>0</v>
      </c>
      <c r="J61" s="11"/>
    </row>
    <row r="62" spans="1:10" ht="159" customHeight="1" hidden="1">
      <c r="A62" s="14">
        <v>28</v>
      </c>
      <c r="B62" s="98" t="s">
        <v>200</v>
      </c>
      <c r="C62" s="79">
        <v>120075080</v>
      </c>
      <c r="D62" s="78" t="s">
        <v>201</v>
      </c>
      <c r="E62" s="78" t="s">
        <v>63</v>
      </c>
      <c r="F62" s="76">
        <f aca="true" t="shared" si="8" ref="F62:H63">F63</f>
        <v>0</v>
      </c>
      <c r="G62" s="76">
        <f t="shared" si="8"/>
        <v>0</v>
      </c>
      <c r="H62" s="76">
        <f t="shared" si="8"/>
        <v>0</v>
      </c>
      <c r="J62" s="11"/>
    </row>
    <row r="63" spans="1:10" ht="36" customHeight="1" hidden="1">
      <c r="A63" s="14">
        <v>29</v>
      </c>
      <c r="B63" s="99" t="s">
        <v>202</v>
      </c>
      <c r="C63" s="79">
        <v>120075080</v>
      </c>
      <c r="D63" s="155">
        <v>200</v>
      </c>
      <c r="E63" s="78"/>
      <c r="F63" s="76">
        <f t="shared" si="8"/>
        <v>0</v>
      </c>
      <c r="G63" s="76">
        <f t="shared" si="8"/>
        <v>0</v>
      </c>
      <c r="H63" s="76">
        <f t="shared" si="8"/>
        <v>0</v>
      </c>
      <c r="J63" s="11"/>
    </row>
    <row r="64" spans="1:10" ht="36" customHeight="1" hidden="1">
      <c r="A64" s="14">
        <v>30</v>
      </c>
      <c r="B64" s="95" t="s">
        <v>59</v>
      </c>
      <c r="C64" s="79">
        <v>120075080</v>
      </c>
      <c r="D64" s="155">
        <v>240</v>
      </c>
      <c r="E64" s="78"/>
      <c r="F64" s="76">
        <v>0</v>
      </c>
      <c r="G64" s="76">
        <v>0</v>
      </c>
      <c r="H64" s="76">
        <v>0</v>
      </c>
      <c r="J64" s="11"/>
    </row>
    <row r="65" spans="1:10" ht="172.5" customHeight="1" hidden="1">
      <c r="A65" s="14">
        <v>31</v>
      </c>
      <c r="B65" s="98" t="s">
        <v>203</v>
      </c>
      <c r="C65" s="79" t="s">
        <v>204</v>
      </c>
      <c r="D65" s="78" t="s">
        <v>201</v>
      </c>
      <c r="E65" s="78"/>
      <c r="F65" s="76">
        <f aca="true" t="shared" si="9" ref="F65:H66">F66</f>
        <v>0</v>
      </c>
      <c r="G65" s="76">
        <f t="shared" si="9"/>
        <v>0</v>
      </c>
      <c r="H65" s="76">
        <f t="shared" si="9"/>
        <v>0</v>
      </c>
      <c r="J65" s="11"/>
    </row>
    <row r="66" spans="1:10" ht="35.25" customHeight="1" hidden="1">
      <c r="A66" s="14">
        <v>32</v>
      </c>
      <c r="B66" s="99" t="s">
        <v>202</v>
      </c>
      <c r="C66" s="79" t="s">
        <v>204</v>
      </c>
      <c r="D66" s="155">
        <v>200</v>
      </c>
      <c r="E66" s="78"/>
      <c r="F66" s="76">
        <f t="shared" si="9"/>
        <v>0</v>
      </c>
      <c r="G66" s="76">
        <f t="shared" si="9"/>
        <v>0</v>
      </c>
      <c r="H66" s="76">
        <f t="shared" si="9"/>
        <v>0</v>
      </c>
      <c r="J66" s="11"/>
    </row>
    <row r="67" spans="1:10" ht="35.25" customHeight="1" hidden="1">
      <c r="A67" s="14">
        <v>33</v>
      </c>
      <c r="B67" s="95" t="s">
        <v>59</v>
      </c>
      <c r="C67" s="79" t="s">
        <v>204</v>
      </c>
      <c r="D67" s="155">
        <v>240</v>
      </c>
      <c r="E67" s="78"/>
      <c r="F67" s="76">
        <v>0</v>
      </c>
      <c r="G67" s="76">
        <v>0</v>
      </c>
      <c r="H67" s="76">
        <v>0</v>
      </c>
      <c r="J67" s="11"/>
    </row>
    <row r="68" spans="1:10" ht="35.25" customHeight="1" hidden="1">
      <c r="A68" s="14"/>
      <c r="B68" s="122"/>
      <c r="C68" s="79"/>
      <c r="D68" s="155"/>
      <c r="E68" s="78"/>
      <c r="F68" s="76"/>
      <c r="G68" s="76"/>
      <c r="H68" s="76"/>
      <c r="J68" s="11"/>
    </row>
    <row r="69" spans="1:10" ht="158.25" customHeight="1">
      <c r="A69" s="14">
        <v>42</v>
      </c>
      <c r="B69" s="154" t="s">
        <v>258</v>
      </c>
      <c r="C69" s="79">
        <v>120075080</v>
      </c>
      <c r="D69" s="155"/>
      <c r="E69" s="78" t="s">
        <v>64</v>
      </c>
      <c r="F69" s="76">
        <f aca="true" t="shared" si="10" ref="F69:H70">F70</f>
        <v>210200</v>
      </c>
      <c r="G69" s="76">
        <f t="shared" si="10"/>
        <v>218376</v>
      </c>
      <c r="H69" s="76">
        <f t="shared" si="10"/>
        <v>226893</v>
      </c>
      <c r="J69" s="11"/>
    </row>
    <row r="70" spans="1:10" ht="35.25" customHeight="1">
      <c r="A70" s="14">
        <v>43</v>
      </c>
      <c r="B70" s="154" t="str">
        <f>B76</f>
        <v>Закупки товаров, работ и услуг для государственных (муниципальных) нужд</v>
      </c>
      <c r="C70" s="79">
        <v>120075080</v>
      </c>
      <c r="D70" s="155">
        <v>200</v>
      </c>
      <c r="E70" s="78" t="s">
        <v>64</v>
      </c>
      <c r="F70" s="76">
        <f t="shared" si="10"/>
        <v>210200</v>
      </c>
      <c r="G70" s="76">
        <f t="shared" si="10"/>
        <v>218376</v>
      </c>
      <c r="H70" s="76">
        <f t="shared" si="10"/>
        <v>226893</v>
      </c>
      <c r="J70" s="11"/>
    </row>
    <row r="71" spans="1:10" ht="43.5" customHeight="1">
      <c r="A71" s="14">
        <v>44</v>
      </c>
      <c r="B71" s="154" t="str">
        <f>B77</f>
        <v>Иные закупки товаров, работ и услуг для обеспечения государственных (муниципальных) нужд</v>
      </c>
      <c r="C71" s="79">
        <v>120075080</v>
      </c>
      <c r="D71" s="78" t="s">
        <v>60</v>
      </c>
      <c r="E71" s="78" t="s">
        <v>64</v>
      </c>
      <c r="F71" s="76">
        <v>210200</v>
      </c>
      <c r="G71" s="76">
        <v>218376</v>
      </c>
      <c r="H71" s="76">
        <v>226893</v>
      </c>
      <c r="J71" s="11"/>
    </row>
    <row r="72" spans="1:10" ht="159" customHeight="1">
      <c r="A72" s="14">
        <v>45</v>
      </c>
      <c r="B72" s="154" t="s">
        <v>258</v>
      </c>
      <c r="C72" s="79" t="s">
        <v>259</v>
      </c>
      <c r="D72" s="155"/>
      <c r="E72" s="78" t="s">
        <v>64</v>
      </c>
      <c r="F72" s="76">
        <f aca="true" t="shared" si="11" ref="F72:H73">F73</f>
        <v>2523</v>
      </c>
      <c r="G72" s="76">
        <f t="shared" si="11"/>
        <v>0</v>
      </c>
      <c r="H72" s="76">
        <f t="shared" si="11"/>
        <v>0</v>
      </c>
      <c r="J72" s="11"/>
    </row>
    <row r="73" spans="1:10" ht="30.75" customHeight="1">
      <c r="A73" s="14">
        <v>46</v>
      </c>
      <c r="B73" s="123" t="s">
        <v>56</v>
      </c>
      <c r="C73" s="79" t="s">
        <v>259</v>
      </c>
      <c r="D73" s="155">
        <v>200</v>
      </c>
      <c r="E73" s="78" t="s">
        <v>64</v>
      </c>
      <c r="F73" s="76">
        <f t="shared" si="11"/>
        <v>2523</v>
      </c>
      <c r="G73" s="76">
        <f t="shared" si="11"/>
        <v>0</v>
      </c>
      <c r="H73" s="76">
        <f t="shared" si="11"/>
        <v>0</v>
      </c>
      <c r="J73" s="11"/>
    </row>
    <row r="74" spans="1:10" ht="45" customHeight="1">
      <c r="A74" s="14">
        <v>47</v>
      </c>
      <c r="B74" s="154" t="str">
        <f>B77</f>
        <v>Иные закупки товаров, работ и услуг для обеспечения государственных (муниципальных) нужд</v>
      </c>
      <c r="C74" s="79" t="s">
        <v>259</v>
      </c>
      <c r="D74" s="155">
        <v>240</v>
      </c>
      <c r="E74" s="78" t="s">
        <v>64</v>
      </c>
      <c r="F74" s="76">
        <v>2523</v>
      </c>
      <c r="G74" s="76">
        <v>0</v>
      </c>
      <c r="H74" s="76">
        <v>0</v>
      </c>
      <c r="J74" s="11"/>
    </row>
    <row r="75" spans="1:10" ht="154.5" customHeight="1">
      <c r="A75" s="14">
        <v>48</v>
      </c>
      <c r="B75" s="13" t="s">
        <v>115</v>
      </c>
      <c r="C75" s="31">
        <v>120081090</v>
      </c>
      <c r="D75" s="155"/>
      <c r="E75" s="78" t="s">
        <v>64</v>
      </c>
      <c r="F75" s="65">
        <f aca="true" t="shared" si="12" ref="F75:H78">F76</f>
        <v>143346.07</v>
      </c>
      <c r="G75" s="65">
        <f t="shared" si="12"/>
        <v>142400</v>
      </c>
      <c r="H75" s="65">
        <f t="shared" si="12"/>
        <v>162000</v>
      </c>
      <c r="J75" s="11"/>
    </row>
    <row r="76" spans="1:10" ht="27.75" customHeight="1">
      <c r="A76" s="14">
        <v>49</v>
      </c>
      <c r="B76" s="20" t="s">
        <v>56</v>
      </c>
      <c r="C76" s="31">
        <v>120081090</v>
      </c>
      <c r="D76" s="155">
        <v>200</v>
      </c>
      <c r="E76" s="78" t="s">
        <v>64</v>
      </c>
      <c r="F76" s="65">
        <f t="shared" si="12"/>
        <v>143346.07</v>
      </c>
      <c r="G76" s="65">
        <f t="shared" si="12"/>
        <v>142400</v>
      </c>
      <c r="H76" s="65">
        <f t="shared" si="12"/>
        <v>162000</v>
      </c>
      <c r="J76" s="11"/>
    </row>
    <row r="77" spans="1:10" ht="41.25" customHeight="1">
      <c r="A77" s="14">
        <v>50</v>
      </c>
      <c r="B77" s="20" t="s">
        <v>59</v>
      </c>
      <c r="C77" s="31">
        <v>120081090</v>
      </c>
      <c r="D77" s="155">
        <v>240</v>
      </c>
      <c r="E77" s="78"/>
      <c r="F77" s="65">
        <f t="shared" si="12"/>
        <v>143346.07</v>
      </c>
      <c r="G77" s="65">
        <f t="shared" si="12"/>
        <v>142400</v>
      </c>
      <c r="H77" s="65">
        <f t="shared" si="12"/>
        <v>162000</v>
      </c>
      <c r="J77" s="11"/>
    </row>
    <row r="78" spans="1:10" ht="15.75" customHeight="1">
      <c r="A78" s="14">
        <v>51</v>
      </c>
      <c r="B78" s="13" t="s">
        <v>61</v>
      </c>
      <c r="C78" s="31">
        <v>120081090</v>
      </c>
      <c r="D78" s="155">
        <v>240</v>
      </c>
      <c r="E78" s="78" t="s">
        <v>63</v>
      </c>
      <c r="F78" s="65">
        <f t="shared" si="12"/>
        <v>143346.07</v>
      </c>
      <c r="G78" s="65">
        <f t="shared" si="12"/>
        <v>142400</v>
      </c>
      <c r="H78" s="65">
        <f t="shared" si="12"/>
        <v>162000</v>
      </c>
      <c r="J78" s="11"/>
    </row>
    <row r="79" spans="1:10" ht="15.75" customHeight="1">
      <c r="A79" s="155">
        <v>52</v>
      </c>
      <c r="B79" s="154" t="s">
        <v>48</v>
      </c>
      <c r="C79" s="79">
        <v>120081090</v>
      </c>
      <c r="D79" s="155">
        <v>240</v>
      </c>
      <c r="E79" s="78" t="s">
        <v>64</v>
      </c>
      <c r="F79" s="76">
        <v>143346.07</v>
      </c>
      <c r="G79" s="76">
        <v>142400</v>
      </c>
      <c r="H79" s="76">
        <v>162000</v>
      </c>
      <c r="J79" s="11"/>
    </row>
    <row r="80" spans="1:10" s="120" customFormat="1" ht="145.5" customHeight="1">
      <c r="A80" s="155">
        <v>53</v>
      </c>
      <c r="B80" s="115" t="s">
        <v>405</v>
      </c>
      <c r="C80" s="79" t="s">
        <v>391</v>
      </c>
      <c r="D80" s="155"/>
      <c r="E80" s="78" t="s">
        <v>64</v>
      </c>
      <c r="F80" s="76">
        <f aca="true" t="shared" si="13" ref="F80:H81">F81</f>
        <v>3109322</v>
      </c>
      <c r="G80" s="76">
        <f t="shared" si="13"/>
        <v>0</v>
      </c>
      <c r="H80" s="76">
        <f t="shared" si="13"/>
        <v>0</v>
      </c>
      <c r="J80" s="158"/>
    </row>
    <row r="81" spans="1:10" s="120" customFormat="1" ht="33" customHeight="1">
      <c r="A81" s="155">
        <v>54</v>
      </c>
      <c r="B81" s="154" t="s">
        <v>56</v>
      </c>
      <c r="C81" s="79" t="s">
        <v>391</v>
      </c>
      <c r="D81" s="155">
        <v>200</v>
      </c>
      <c r="E81" s="78" t="s">
        <v>64</v>
      </c>
      <c r="F81" s="76">
        <f t="shared" si="13"/>
        <v>3109322</v>
      </c>
      <c r="G81" s="76">
        <f t="shared" si="13"/>
        <v>0</v>
      </c>
      <c r="H81" s="76">
        <f t="shared" si="13"/>
        <v>0</v>
      </c>
      <c r="J81" s="158"/>
    </row>
    <row r="82" spans="1:10" s="120" customFormat="1" ht="43.5" customHeight="1">
      <c r="A82" s="155">
        <v>55</v>
      </c>
      <c r="B82" s="154" t="s">
        <v>59</v>
      </c>
      <c r="C82" s="79" t="s">
        <v>391</v>
      </c>
      <c r="D82" s="155">
        <v>240</v>
      </c>
      <c r="E82" s="78" t="s">
        <v>64</v>
      </c>
      <c r="F82" s="76">
        <v>3109322</v>
      </c>
      <c r="G82" s="76">
        <v>0</v>
      </c>
      <c r="H82" s="76">
        <v>0</v>
      </c>
      <c r="J82" s="158"/>
    </row>
    <row r="83" spans="1:10" s="120" customFormat="1" ht="157.5" customHeight="1">
      <c r="A83" s="155">
        <v>56</v>
      </c>
      <c r="B83" s="115" t="s">
        <v>406</v>
      </c>
      <c r="C83" s="79" t="s">
        <v>391</v>
      </c>
      <c r="D83" s="155"/>
      <c r="E83" s="78" t="s">
        <v>64</v>
      </c>
      <c r="F83" s="76">
        <f aca="true" t="shared" si="14" ref="F83:H84">F84</f>
        <v>37311.9</v>
      </c>
      <c r="G83" s="76">
        <f t="shared" si="14"/>
        <v>0</v>
      </c>
      <c r="H83" s="76">
        <f t="shared" si="14"/>
        <v>0</v>
      </c>
      <c r="J83" s="158"/>
    </row>
    <row r="84" spans="1:10" s="120" customFormat="1" ht="42" customHeight="1">
      <c r="A84" s="155">
        <v>57</v>
      </c>
      <c r="B84" s="154" t="s">
        <v>404</v>
      </c>
      <c r="C84" s="79" t="s">
        <v>391</v>
      </c>
      <c r="D84" s="155">
        <v>200</v>
      </c>
      <c r="E84" s="78" t="s">
        <v>64</v>
      </c>
      <c r="F84" s="76">
        <f t="shared" si="14"/>
        <v>37311.9</v>
      </c>
      <c r="G84" s="76">
        <f t="shared" si="14"/>
        <v>0</v>
      </c>
      <c r="H84" s="76">
        <f t="shared" si="14"/>
        <v>0</v>
      </c>
      <c r="J84" s="158"/>
    </row>
    <row r="85" spans="1:10" s="120" customFormat="1" ht="43.5" customHeight="1">
      <c r="A85" s="155">
        <v>58</v>
      </c>
      <c r="B85" s="154" t="s">
        <v>59</v>
      </c>
      <c r="C85" s="79" t="s">
        <v>391</v>
      </c>
      <c r="D85" s="155">
        <v>240</v>
      </c>
      <c r="E85" s="78" t="s">
        <v>64</v>
      </c>
      <c r="F85" s="76">
        <v>37311.9</v>
      </c>
      <c r="G85" s="76">
        <v>0</v>
      </c>
      <c r="H85" s="76">
        <v>0</v>
      </c>
      <c r="J85" s="158"/>
    </row>
    <row r="86" spans="1:10" ht="39" customHeight="1">
      <c r="A86" s="14">
        <v>59</v>
      </c>
      <c r="B86" s="20" t="s">
        <v>412</v>
      </c>
      <c r="C86" s="32">
        <v>130000000</v>
      </c>
      <c r="D86" s="155"/>
      <c r="E86" s="78" t="s">
        <v>64</v>
      </c>
      <c r="F86" s="76">
        <f>F89+F92</f>
        <v>36600</v>
      </c>
      <c r="G86" s="76">
        <f>G89+G92</f>
        <v>0</v>
      </c>
      <c r="H86" s="76">
        <f>H89+H92</f>
        <v>0</v>
      </c>
      <c r="I86" s="68"/>
      <c r="J86" s="11"/>
    </row>
    <row r="87" spans="1:10" s="120" customFormat="1" ht="132" customHeight="1">
      <c r="A87" s="155">
        <v>60</v>
      </c>
      <c r="B87" s="159" t="s">
        <v>407</v>
      </c>
      <c r="C87" s="79" t="s">
        <v>394</v>
      </c>
      <c r="D87" s="155"/>
      <c r="E87" s="78" t="s">
        <v>64</v>
      </c>
      <c r="F87" s="76">
        <f aca="true" t="shared" si="15" ref="F87:H88">F88</f>
        <v>30000</v>
      </c>
      <c r="G87" s="76">
        <f t="shared" si="15"/>
        <v>0</v>
      </c>
      <c r="H87" s="76">
        <f t="shared" si="15"/>
        <v>0</v>
      </c>
      <c r="J87" s="158"/>
    </row>
    <row r="88" spans="1:10" s="120" customFormat="1" ht="38.25" customHeight="1">
      <c r="A88" s="155">
        <v>61</v>
      </c>
      <c r="B88" s="151" t="s">
        <v>408</v>
      </c>
      <c r="C88" s="79" t="s">
        <v>394</v>
      </c>
      <c r="D88" s="155">
        <v>200</v>
      </c>
      <c r="E88" s="78" t="s">
        <v>64</v>
      </c>
      <c r="F88" s="76">
        <f t="shared" si="15"/>
        <v>30000</v>
      </c>
      <c r="G88" s="76">
        <f t="shared" si="15"/>
        <v>0</v>
      </c>
      <c r="H88" s="76">
        <f t="shared" si="15"/>
        <v>0</v>
      </c>
      <c r="J88" s="158"/>
    </row>
    <row r="89" spans="1:10" s="120" customFormat="1" ht="39.75" customHeight="1">
      <c r="A89" s="155">
        <v>62</v>
      </c>
      <c r="B89" s="151" t="s">
        <v>212</v>
      </c>
      <c r="C89" s="79" t="s">
        <v>394</v>
      </c>
      <c r="D89" s="155">
        <v>240</v>
      </c>
      <c r="E89" s="78" t="s">
        <v>64</v>
      </c>
      <c r="F89" s="76">
        <v>30000</v>
      </c>
      <c r="G89" s="76">
        <v>0</v>
      </c>
      <c r="H89" s="76">
        <v>0</v>
      </c>
      <c r="J89" s="158"/>
    </row>
    <row r="90" spans="1:10" s="120" customFormat="1" ht="129.75" customHeight="1">
      <c r="A90" s="155">
        <v>63</v>
      </c>
      <c r="B90" s="160" t="s">
        <v>409</v>
      </c>
      <c r="C90" s="79" t="s">
        <v>394</v>
      </c>
      <c r="D90" s="155"/>
      <c r="E90" s="78" t="s">
        <v>64</v>
      </c>
      <c r="F90" s="76">
        <f aca="true" t="shared" si="16" ref="F90:H91">F91</f>
        <v>6600</v>
      </c>
      <c r="G90" s="76">
        <f t="shared" si="16"/>
        <v>0</v>
      </c>
      <c r="H90" s="76">
        <f t="shared" si="16"/>
        <v>0</v>
      </c>
      <c r="J90" s="158"/>
    </row>
    <row r="91" spans="1:10" s="120" customFormat="1" ht="32.25" customHeight="1">
      <c r="A91" s="155">
        <v>64</v>
      </c>
      <c r="B91" s="154" t="s">
        <v>56</v>
      </c>
      <c r="C91" s="79" t="s">
        <v>394</v>
      </c>
      <c r="D91" s="155">
        <v>200</v>
      </c>
      <c r="E91" s="78" t="s">
        <v>64</v>
      </c>
      <c r="F91" s="76">
        <f t="shared" si="16"/>
        <v>6600</v>
      </c>
      <c r="G91" s="76">
        <f t="shared" si="16"/>
        <v>0</v>
      </c>
      <c r="H91" s="76">
        <f t="shared" si="16"/>
        <v>0</v>
      </c>
      <c r="J91" s="158"/>
    </row>
    <row r="92" spans="1:10" s="120" customFormat="1" ht="40.5" customHeight="1">
      <c r="A92" s="155">
        <v>65</v>
      </c>
      <c r="B92" s="151" t="s">
        <v>212</v>
      </c>
      <c r="C92" s="79" t="s">
        <v>394</v>
      </c>
      <c r="D92" s="78" t="s">
        <v>60</v>
      </c>
      <c r="E92" s="78" t="s">
        <v>64</v>
      </c>
      <c r="F92" s="75">
        <v>6600</v>
      </c>
      <c r="G92" s="76">
        <v>0</v>
      </c>
      <c r="H92" s="76">
        <v>0</v>
      </c>
      <c r="J92" s="158"/>
    </row>
    <row r="93" spans="1:10" ht="29.25" customHeight="1">
      <c r="A93" s="14">
        <v>66</v>
      </c>
      <c r="B93" s="13" t="s">
        <v>179</v>
      </c>
      <c r="C93" s="32"/>
      <c r="D93" s="155"/>
      <c r="E93" s="18" t="s">
        <v>1</v>
      </c>
      <c r="F93" s="76">
        <f aca="true" t="shared" si="17" ref="F93:H95">F94</f>
        <v>96848</v>
      </c>
      <c r="G93" s="76">
        <f t="shared" si="17"/>
        <v>51000</v>
      </c>
      <c r="H93" s="76">
        <f t="shared" si="17"/>
        <v>0</v>
      </c>
      <c r="I93" s="121"/>
      <c r="J93" s="11"/>
    </row>
    <row r="94" spans="1:10" ht="15.75" customHeight="1">
      <c r="A94" s="14">
        <v>67</v>
      </c>
      <c r="B94" s="13" t="s">
        <v>254</v>
      </c>
      <c r="C94" s="32"/>
      <c r="D94" s="155"/>
      <c r="E94" s="78"/>
      <c r="F94" s="76">
        <f t="shared" si="17"/>
        <v>96848</v>
      </c>
      <c r="G94" s="76">
        <f t="shared" si="17"/>
        <v>51000</v>
      </c>
      <c r="H94" s="76">
        <f t="shared" si="17"/>
        <v>0</v>
      </c>
      <c r="I94" s="120"/>
      <c r="J94" s="11"/>
    </row>
    <row r="95" spans="1:10" ht="41.25" customHeight="1">
      <c r="A95" s="14">
        <v>68</v>
      </c>
      <c r="B95" s="13" t="s">
        <v>124</v>
      </c>
      <c r="C95" s="31">
        <v>100000000</v>
      </c>
      <c r="D95" s="155"/>
      <c r="E95" s="18" t="s">
        <v>253</v>
      </c>
      <c r="F95" s="76">
        <f t="shared" si="17"/>
        <v>96848</v>
      </c>
      <c r="G95" s="76">
        <f t="shared" si="17"/>
        <v>51000</v>
      </c>
      <c r="H95" s="76">
        <f t="shared" si="17"/>
        <v>0</v>
      </c>
      <c r="J95" s="11"/>
    </row>
    <row r="96" spans="1:10" ht="41.25" customHeight="1">
      <c r="A96" s="14">
        <v>69</v>
      </c>
      <c r="B96" s="13" t="s">
        <v>255</v>
      </c>
      <c r="C96" s="31">
        <v>1300000000</v>
      </c>
      <c r="D96" s="155"/>
      <c r="E96" s="18" t="s">
        <v>253</v>
      </c>
      <c r="F96" s="76">
        <f>F99+F102+F121</f>
        <v>96848</v>
      </c>
      <c r="G96" s="76">
        <f>G99+G102+G121</f>
        <v>51000</v>
      </c>
      <c r="H96" s="76">
        <f>H99+H102+H121</f>
        <v>0</v>
      </c>
      <c r="J96" s="11"/>
    </row>
    <row r="97" spans="1:10" ht="129.75" customHeight="1">
      <c r="A97" s="14">
        <v>70</v>
      </c>
      <c r="B97" s="115" t="s">
        <v>120</v>
      </c>
      <c r="C97" s="79">
        <v>130074120</v>
      </c>
      <c r="D97" s="155"/>
      <c r="E97" s="78" t="s">
        <v>253</v>
      </c>
      <c r="F97" s="76">
        <f aca="true" t="shared" si="18" ref="F97:H98">F98</f>
        <v>45188</v>
      </c>
      <c r="G97" s="76">
        <f t="shared" si="18"/>
        <v>0</v>
      </c>
      <c r="H97" s="76">
        <f t="shared" si="18"/>
        <v>0</v>
      </c>
      <c r="J97" s="11"/>
    </row>
    <row r="98" spans="1:10" ht="33.75" customHeight="1">
      <c r="A98" s="14">
        <v>71</v>
      </c>
      <c r="B98" s="116" t="s">
        <v>56</v>
      </c>
      <c r="C98" s="79">
        <v>130074120</v>
      </c>
      <c r="D98" s="78" t="s">
        <v>57</v>
      </c>
      <c r="E98" s="78" t="s">
        <v>253</v>
      </c>
      <c r="F98" s="76">
        <f t="shared" si="18"/>
        <v>45188</v>
      </c>
      <c r="G98" s="76">
        <f t="shared" si="18"/>
        <v>0</v>
      </c>
      <c r="H98" s="76">
        <f t="shared" si="18"/>
        <v>0</v>
      </c>
      <c r="J98" s="11"/>
    </row>
    <row r="99" spans="1:10" ht="41.25" customHeight="1">
      <c r="A99" s="14">
        <v>72</v>
      </c>
      <c r="B99" s="116" t="s">
        <v>59</v>
      </c>
      <c r="C99" s="79">
        <v>130074120</v>
      </c>
      <c r="D99" s="78" t="s">
        <v>60</v>
      </c>
      <c r="E99" s="78" t="s">
        <v>253</v>
      </c>
      <c r="F99" s="75">
        <v>45188</v>
      </c>
      <c r="G99" s="76">
        <v>0</v>
      </c>
      <c r="H99" s="76">
        <v>0</v>
      </c>
      <c r="J99" s="11"/>
    </row>
    <row r="100" spans="1:10" ht="130.5" customHeight="1">
      <c r="A100" s="14">
        <v>73</v>
      </c>
      <c r="B100" s="116" t="s">
        <v>256</v>
      </c>
      <c r="C100" s="79" t="s">
        <v>257</v>
      </c>
      <c r="D100" s="155"/>
      <c r="E100" s="78" t="s">
        <v>253</v>
      </c>
      <c r="F100" s="76">
        <f aca="true" t="shared" si="19" ref="F100:H101">F101</f>
        <v>2259</v>
      </c>
      <c r="G100" s="76">
        <f t="shared" si="19"/>
        <v>0</v>
      </c>
      <c r="H100" s="76">
        <f t="shared" si="19"/>
        <v>0</v>
      </c>
      <c r="J100" s="11"/>
    </row>
    <row r="101" spans="1:10" ht="41.25" customHeight="1">
      <c r="A101" s="14">
        <v>74</v>
      </c>
      <c r="B101" s="154" t="s">
        <v>56</v>
      </c>
      <c r="C101" s="79" t="s">
        <v>257</v>
      </c>
      <c r="D101" s="78" t="s">
        <v>57</v>
      </c>
      <c r="E101" s="78" t="s">
        <v>253</v>
      </c>
      <c r="F101" s="76">
        <f t="shared" si="19"/>
        <v>2259</v>
      </c>
      <c r="G101" s="76">
        <f t="shared" si="19"/>
        <v>0</v>
      </c>
      <c r="H101" s="76">
        <f t="shared" si="19"/>
        <v>0</v>
      </c>
      <c r="J101" s="11"/>
    </row>
    <row r="102" spans="1:10" ht="41.25" customHeight="1">
      <c r="A102" s="14">
        <v>75</v>
      </c>
      <c r="B102" s="116" t="s">
        <v>59</v>
      </c>
      <c r="C102" s="79" t="s">
        <v>257</v>
      </c>
      <c r="D102" s="78" t="s">
        <v>60</v>
      </c>
      <c r="E102" s="78" t="s">
        <v>253</v>
      </c>
      <c r="F102" s="75">
        <v>2259</v>
      </c>
      <c r="G102" s="76">
        <v>0</v>
      </c>
      <c r="H102" s="76">
        <v>0</v>
      </c>
      <c r="J102" s="11"/>
    </row>
    <row r="103" spans="1:10" ht="66.75" customHeight="1">
      <c r="A103" s="14">
        <v>76</v>
      </c>
      <c r="B103" s="13" t="s">
        <v>124</v>
      </c>
      <c r="C103" s="31">
        <v>100000000</v>
      </c>
      <c r="D103" s="155"/>
      <c r="E103" s="18" t="s">
        <v>2</v>
      </c>
      <c r="F103" s="76">
        <f>F104</f>
        <v>49401</v>
      </c>
      <c r="G103" s="76">
        <f>G104</f>
        <v>51000</v>
      </c>
      <c r="H103" s="76">
        <f>H104</f>
        <v>0</v>
      </c>
      <c r="J103" s="11"/>
    </row>
    <row r="104" spans="1:10" ht="40.5" customHeight="1">
      <c r="A104" s="14">
        <v>77</v>
      </c>
      <c r="B104" s="154" t="s">
        <v>31</v>
      </c>
      <c r="C104" s="79">
        <v>130000000</v>
      </c>
      <c r="D104" s="78"/>
      <c r="E104" s="18" t="s">
        <v>2</v>
      </c>
      <c r="F104" s="76">
        <f>F117</f>
        <v>49401</v>
      </c>
      <c r="G104" s="76">
        <f>G117</f>
        <v>51000</v>
      </c>
      <c r="H104" s="76">
        <f>H117</f>
        <v>0</v>
      </c>
      <c r="J104" s="11"/>
    </row>
    <row r="105" spans="1:10" ht="40.5" customHeight="1" hidden="1">
      <c r="A105" s="14"/>
      <c r="B105" s="80"/>
      <c r="C105" s="81"/>
      <c r="D105" s="89"/>
      <c r="E105" s="89"/>
      <c r="F105" s="82"/>
      <c r="G105" s="82"/>
      <c r="H105" s="82"/>
      <c r="J105" s="11"/>
    </row>
    <row r="106" spans="1:10" ht="40.5" customHeight="1" hidden="1">
      <c r="A106" s="14"/>
      <c r="B106" s="80"/>
      <c r="C106" s="81"/>
      <c r="D106" s="89"/>
      <c r="E106" s="89"/>
      <c r="F106" s="82"/>
      <c r="G106" s="82"/>
      <c r="H106" s="82"/>
      <c r="J106" s="11"/>
    </row>
    <row r="107" spans="1:10" ht="40.5" customHeight="1" hidden="1">
      <c r="A107" s="14"/>
      <c r="B107" s="80"/>
      <c r="C107" s="81"/>
      <c r="D107" s="89"/>
      <c r="E107" s="89"/>
      <c r="F107" s="82"/>
      <c r="G107" s="82"/>
      <c r="H107" s="82"/>
      <c r="J107" s="11"/>
    </row>
    <row r="108" spans="1:10" ht="40.5" customHeight="1" hidden="1">
      <c r="A108" s="14"/>
      <c r="B108" s="80"/>
      <c r="C108" s="81"/>
      <c r="D108" s="89"/>
      <c r="E108" s="89"/>
      <c r="F108" s="82"/>
      <c r="G108" s="82"/>
      <c r="H108" s="82"/>
      <c r="J108" s="11"/>
    </row>
    <row r="109" spans="1:10" ht="40.5" customHeight="1" hidden="1">
      <c r="A109" s="14"/>
      <c r="B109" s="80"/>
      <c r="C109" s="81"/>
      <c r="D109" s="89"/>
      <c r="E109" s="89"/>
      <c r="F109" s="82"/>
      <c r="G109" s="82"/>
      <c r="H109" s="82"/>
      <c r="J109" s="11"/>
    </row>
    <row r="110" spans="1:10" ht="40.5" customHeight="1" hidden="1">
      <c r="A110" s="14"/>
      <c r="B110" s="80"/>
      <c r="C110" s="81"/>
      <c r="D110" s="89"/>
      <c r="E110" s="89"/>
      <c r="F110" s="82"/>
      <c r="G110" s="82"/>
      <c r="H110" s="82"/>
      <c r="J110" s="11"/>
    </row>
    <row r="111" spans="1:10" ht="40.5" customHeight="1" hidden="1">
      <c r="A111" s="14"/>
      <c r="B111" s="80"/>
      <c r="C111" s="81"/>
      <c r="D111" s="89"/>
      <c r="E111" s="89"/>
      <c r="F111" s="82"/>
      <c r="G111" s="82"/>
      <c r="H111" s="82"/>
      <c r="J111" s="11"/>
    </row>
    <row r="112" spans="1:10" ht="40.5" customHeight="1" hidden="1">
      <c r="A112" s="14"/>
      <c r="B112" s="80"/>
      <c r="C112" s="81"/>
      <c r="D112" s="89"/>
      <c r="E112" s="89"/>
      <c r="F112" s="82"/>
      <c r="G112" s="82"/>
      <c r="H112" s="82"/>
      <c r="J112" s="11"/>
    </row>
    <row r="113" spans="1:10" ht="40.5" customHeight="1" hidden="1">
      <c r="A113" s="14"/>
      <c r="B113" s="80"/>
      <c r="C113" s="81"/>
      <c r="D113" s="89"/>
      <c r="E113" s="89"/>
      <c r="F113" s="82"/>
      <c r="G113" s="82"/>
      <c r="H113" s="82"/>
      <c r="J113" s="11"/>
    </row>
    <row r="114" spans="1:10" ht="40.5" customHeight="1" hidden="1">
      <c r="A114" s="14"/>
      <c r="B114" s="80"/>
      <c r="C114" s="81"/>
      <c r="D114" s="89"/>
      <c r="E114" s="89"/>
      <c r="F114" s="82"/>
      <c r="G114" s="82"/>
      <c r="H114" s="82"/>
      <c r="J114" s="11"/>
    </row>
    <row r="115" spans="1:10" ht="40.5" customHeight="1" hidden="1">
      <c r="A115" s="14"/>
      <c r="B115" s="80"/>
      <c r="C115" s="81"/>
      <c r="D115" s="89"/>
      <c r="E115" s="89"/>
      <c r="F115" s="82"/>
      <c r="G115" s="82"/>
      <c r="H115" s="82"/>
      <c r="J115" s="11"/>
    </row>
    <row r="116" spans="1:10" ht="40.5" customHeight="1" hidden="1">
      <c r="A116" s="14"/>
      <c r="B116" s="80"/>
      <c r="C116" s="81"/>
      <c r="D116" s="89"/>
      <c r="E116" s="89"/>
      <c r="F116" s="82"/>
      <c r="G116" s="82"/>
      <c r="H116" s="82"/>
      <c r="J116" s="11"/>
    </row>
    <row r="117" spans="1:10" ht="126.75" customHeight="1">
      <c r="A117" s="14">
        <v>78</v>
      </c>
      <c r="B117" s="13" t="s">
        <v>119</v>
      </c>
      <c r="C117" s="31">
        <v>130082020</v>
      </c>
      <c r="D117" s="78"/>
      <c r="E117" s="78"/>
      <c r="F117" s="66">
        <f aca="true" t="shared" si="20" ref="F117:H120">F118</f>
        <v>49401</v>
      </c>
      <c r="G117" s="66">
        <f t="shared" si="20"/>
        <v>51000</v>
      </c>
      <c r="H117" s="66">
        <f t="shared" si="20"/>
        <v>0</v>
      </c>
      <c r="J117" s="11"/>
    </row>
    <row r="118" spans="1:10" ht="30" customHeight="1">
      <c r="A118" s="14">
        <v>79</v>
      </c>
      <c r="B118" s="20" t="s">
        <v>56</v>
      </c>
      <c r="C118" s="32">
        <v>130082020</v>
      </c>
      <c r="D118" s="78" t="s">
        <v>57</v>
      </c>
      <c r="E118" s="78"/>
      <c r="F118" s="65">
        <f t="shared" si="20"/>
        <v>49401</v>
      </c>
      <c r="G118" s="65">
        <f t="shared" si="20"/>
        <v>51000</v>
      </c>
      <c r="H118" s="65">
        <f t="shared" si="20"/>
        <v>0</v>
      </c>
      <c r="J118" s="11"/>
    </row>
    <row r="119" spans="1:10" ht="42.75" customHeight="1">
      <c r="A119" s="14">
        <v>80</v>
      </c>
      <c r="B119" s="20" t="s">
        <v>59</v>
      </c>
      <c r="C119" s="32">
        <v>130082020</v>
      </c>
      <c r="D119" s="78" t="s">
        <v>60</v>
      </c>
      <c r="E119" s="78"/>
      <c r="F119" s="65">
        <f t="shared" si="20"/>
        <v>49401</v>
      </c>
      <c r="G119" s="65">
        <f t="shared" si="20"/>
        <v>51000</v>
      </c>
      <c r="H119" s="65">
        <f t="shared" si="20"/>
        <v>0</v>
      </c>
      <c r="J119" s="11"/>
    </row>
    <row r="120" spans="1:10" ht="30" customHeight="1">
      <c r="A120" s="14">
        <v>81</v>
      </c>
      <c r="B120" s="13" t="s">
        <v>179</v>
      </c>
      <c r="C120" s="31">
        <v>130082020</v>
      </c>
      <c r="D120" s="155">
        <v>240</v>
      </c>
      <c r="E120" s="78"/>
      <c r="F120" s="65">
        <f t="shared" si="20"/>
        <v>49401</v>
      </c>
      <c r="G120" s="65">
        <f t="shared" si="20"/>
        <v>51000</v>
      </c>
      <c r="H120" s="65">
        <f t="shared" si="20"/>
        <v>0</v>
      </c>
      <c r="J120" s="11"/>
    </row>
    <row r="121" spans="1:10" ht="39" customHeight="1">
      <c r="A121" s="14">
        <v>82</v>
      </c>
      <c r="B121" s="13" t="s">
        <v>0</v>
      </c>
      <c r="C121" s="31">
        <v>130082020</v>
      </c>
      <c r="D121" s="155">
        <v>240</v>
      </c>
      <c r="E121" s="78" t="s">
        <v>2</v>
      </c>
      <c r="F121" s="76">
        <v>49401</v>
      </c>
      <c r="G121" s="76">
        <v>51000</v>
      </c>
      <c r="H121" s="76">
        <v>0</v>
      </c>
      <c r="J121" s="11"/>
    </row>
    <row r="122" spans="1:9" ht="28.5" customHeight="1">
      <c r="A122" s="14">
        <v>83</v>
      </c>
      <c r="B122" s="80" t="s">
        <v>136</v>
      </c>
      <c r="C122" s="81">
        <v>1400000000</v>
      </c>
      <c r="D122" s="88"/>
      <c r="E122" s="89"/>
      <c r="F122" s="82">
        <f>F123+F129+F134</f>
        <v>46631</v>
      </c>
      <c r="G122" s="82">
        <f>G123+G129+G134</f>
        <v>41635</v>
      </c>
      <c r="H122" s="82">
        <f>H123+H129+H134</f>
        <v>41635</v>
      </c>
      <c r="I122" s="68"/>
    </row>
    <row r="123" spans="1:8" ht="118.5" customHeight="1">
      <c r="A123" s="14">
        <v>84</v>
      </c>
      <c r="B123" s="27" t="s">
        <v>137</v>
      </c>
      <c r="C123" s="31">
        <v>140075550</v>
      </c>
      <c r="D123" s="155"/>
      <c r="E123" s="78"/>
      <c r="F123" s="65">
        <f>F124</f>
        <v>41635</v>
      </c>
      <c r="G123" s="65">
        <f aca="true" t="shared" si="21" ref="G123:H127">G124</f>
        <v>41635</v>
      </c>
      <c r="H123" s="65">
        <f t="shared" si="21"/>
        <v>41635</v>
      </c>
    </row>
    <row r="124" spans="1:8" ht="28.5" customHeight="1">
      <c r="A124" s="14">
        <v>85</v>
      </c>
      <c r="B124" s="20" t="s">
        <v>56</v>
      </c>
      <c r="C124" s="31">
        <v>140075550</v>
      </c>
      <c r="D124" s="155">
        <v>200</v>
      </c>
      <c r="E124" s="78"/>
      <c r="F124" s="65">
        <f>F125</f>
        <v>41635</v>
      </c>
      <c r="G124" s="65">
        <f t="shared" si="21"/>
        <v>41635</v>
      </c>
      <c r="H124" s="65">
        <f t="shared" si="21"/>
        <v>41635</v>
      </c>
    </row>
    <row r="125" spans="1:8" ht="39.75" customHeight="1">
      <c r="A125" s="14">
        <v>86</v>
      </c>
      <c r="B125" s="20" t="s">
        <v>59</v>
      </c>
      <c r="C125" s="31">
        <v>140075550</v>
      </c>
      <c r="D125" s="155">
        <v>240</v>
      </c>
      <c r="E125" s="78"/>
      <c r="F125" s="65">
        <f>F127</f>
        <v>41635</v>
      </c>
      <c r="G125" s="65">
        <f>G127</f>
        <v>41635</v>
      </c>
      <c r="H125" s="65">
        <f>H127</f>
        <v>41635</v>
      </c>
    </row>
    <row r="126" spans="1:8" ht="39.75" customHeight="1" hidden="1">
      <c r="A126" s="14"/>
      <c r="B126" s="24"/>
      <c r="C126" s="31"/>
      <c r="D126" s="155"/>
      <c r="E126" s="78"/>
      <c r="F126" s="65"/>
      <c r="G126" s="65"/>
      <c r="H126" s="65"/>
    </row>
    <row r="127" spans="1:8" ht="15.75" customHeight="1">
      <c r="A127" s="14">
        <v>87</v>
      </c>
      <c r="B127" s="27" t="s">
        <v>126</v>
      </c>
      <c r="C127" s="31">
        <v>140075550</v>
      </c>
      <c r="D127" s="155">
        <v>240</v>
      </c>
      <c r="E127" s="78" t="s">
        <v>127</v>
      </c>
      <c r="F127" s="65">
        <f>F128</f>
        <v>41635</v>
      </c>
      <c r="G127" s="65">
        <f t="shared" si="21"/>
        <v>41635</v>
      </c>
      <c r="H127" s="65">
        <f t="shared" si="21"/>
        <v>41635</v>
      </c>
    </row>
    <row r="128" spans="1:8" ht="15.75" customHeight="1">
      <c r="A128" s="14">
        <v>88</v>
      </c>
      <c r="B128" s="27" t="s">
        <v>128</v>
      </c>
      <c r="C128" s="31">
        <v>140075550</v>
      </c>
      <c r="D128" s="155">
        <v>240</v>
      </c>
      <c r="E128" s="78" t="s">
        <v>129</v>
      </c>
      <c r="F128" s="76">
        <v>41635</v>
      </c>
      <c r="G128" s="76">
        <v>41635</v>
      </c>
      <c r="H128" s="76">
        <v>41635</v>
      </c>
    </row>
    <row r="129" spans="1:8" ht="118.5" customHeight="1" hidden="1">
      <c r="A129" s="14">
        <v>54</v>
      </c>
      <c r="B129" s="27" t="s">
        <v>139</v>
      </c>
      <c r="C129" s="31" t="s">
        <v>87</v>
      </c>
      <c r="D129" s="155"/>
      <c r="E129" s="78"/>
      <c r="F129" s="65">
        <f>F130</f>
        <v>0</v>
      </c>
      <c r="G129" s="65">
        <f aca="true" t="shared" si="22" ref="G129:H132">G130</f>
        <v>0</v>
      </c>
      <c r="H129" s="65">
        <f t="shared" si="22"/>
        <v>0</v>
      </c>
    </row>
    <row r="130" spans="1:8" ht="33.75" customHeight="1" hidden="1">
      <c r="A130" s="14">
        <v>55</v>
      </c>
      <c r="B130" s="20" t="s">
        <v>56</v>
      </c>
      <c r="C130" s="31" t="s">
        <v>87</v>
      </c>
      <c r="D130" s="155">
        <v>200</v>
      </c>
      <c r="E130" s="78"/>
      <c r="F130" s="65">
        <f>F131</f>
        <v>0</v>
      </c>
      <c r="G130" s="65">
        <f t="shared" si="22"/>
        <v>0</v>
      </c>
      <c r="H130" s="65">
        <f t="shared" si="22"/>
        <v>0</v>
      </c>
    </row>
    <row r="131" spans="1:8" ht="42" customHeight="1" hidden="1">
      <c r="A131" s="14">
        <v>56</v>
      </c>
      <c r="B131" s="20" t="s">
        <v>59</v>
      </c>
      <c r="C131" s="31" t="s">
        <v>87</v>
      </c>
      <c r="D131" s="155">
        <v>240</v>
      </c>
      <c r="E131" s="78"/>
      <c r="F131" s="65">
        <f>F132</f>
        <v>0</v>
      </c>
      <c r="G131" s="65">
        <f t="shared" si="22"/>
        <v>0</v>
      </c>
      <c r="H131" s="65">
        <f t="shared" si="22"/>
        <v>0</v>
      </c>
    </row>
    <row r="132" spans="1:8" ht="17.25" customHeight="1" hidden="1">
      <c r="A132" s="14">
        <v>57</v>
      </c>
      <c r="B132" s="27" t="s">
        <v>126</v>
      </c>
      <c r="C132" s="31" t="s">
        <v>87</v>
      </c>
      <c r="D132" s="155">
        <v>240</v>
      </c>
      <c r="E132" s="78" t="s">
        <v>127</v>
      </c>
      <c r="F132" s="65">
        <f>F133</f>
        <v>0</v>
      </c>
      <c r="G132" s="65">
        <f t="shared" si="22"/>
        <v>0</v>
      </c>
      <c r="H132" s="65">
        <f t="shared" si="22"/>
        <v>0</v>
      </c>
    </row>
    <row r="133" spans="1:8" ht="13.5" customHeight="1" hidden="1">
      <c r="A133" s="14">
        <v>58</v>
      </c>
      <c r="B133" s="27" t="s">
        <v>128</v>
      </c>
      <c r="C133" s="31" t="s">
        <v>87</v>
      </c>
      <c r="D133" s="155">
        <v>240</v>
      </c>
      <c r="E133" s="78" t="s">
        <v>129</v>
      </c>
      <c r="F133" s="76">
        <v>0</v>
      </c>
      <c r="G133" s="76">
        <v>0</v>
      </c>
      <c r="H133" s="76">
        <v>0</v>
      </c>
    </row>
    <row r="134" spans="1:8" ht="129" customHeight="1">
      <c r="A134" s="14">
        <v>89</v>
      </c>
      <c r="B134" s="154" t="s">
        <v>308</v>
      </c>
      <c r="C134" s="14" t="s">
        <v>310</v>
      </c>
      <c r="D134" s="155"/>
      <c r="E134" s="78" t="s">
        <v>129</v>
      </c>
      <c r="F134" s="76">
        <f aca="true" t="shared" si="23" ref="F134:H135">F135</f>
        <v>4996</v>
      </c>
      <c r="G134" s="76">
        <f t="shared" si="23"/>
        <v>0</v>
      </c>
      <c r="H134" s="76">
        <f t="shared" si="23"/>
        <v>0</v>
      </c>
    </row>
    <row r="135" spans="1:8" ht="34.5" customHeight="1" thickBot="1">
      <c r="A135" s="14">
        <v>90</v>
      </c>
      <c r="B135" s="154" t="s">
        <v>309</v>
      </c>
      <c r="C135" s="130" t="s">
        <v>310</v>
      </c>
      <c r="D135" s="155">
        <v>200</v>
      </c>
      <c r="E135" s="78" t="s">
        <v>129</v>
      </c>
      <c r="F135" s="76">
        <f t="shared" si="23"/>
        <v>4996</v>
      </c>
      <c r="G135" s="76">
        <f t="shared" si="23"/>
        <v>0</v>
      </c>
      <c r="H135" s="76">
        <f t="shared" si="23"/>
        <v>0</v>
      </c>
    </row>
    <row r="136" spans="1:8" ht="42" customHeight="1" thickBot="1">
      <c r="A136" s="14">
        <v>91</v>
      </c>
      <c r="B136" s="127" t="s">
        <v>59</v>
      </c>
      <c r="C136" s="131" t="s">
        <v>310</v>
      </c>
      <c r="D136" s="155">
        <v>240</v>
      </c>
      <c r="E136" s="78" t="s">
        <v>129</v>
      </c>
      <c r="F136" s="76">
        <v>4996</v>
      </c>
      <c r="G136" s="76">
        <v>0</v>
      </c>
      <c r="H136" s="76">
        <v>0</v>
      </c>
    </row>
    <row r="137" spans="1:9" ht="40.5" customHeight="1">
      <c r="A137" s="14">
        <v>92</v>
      </c>
      <c r="B137" s="80" t="s">
        <v>145</v>
      </c>
      <c r="C137" s="81">
        <v>200000000</v>
      </c>
      <c r="D137" s="89"/>
      <c r="E137" s="89"/>
      <c r="F137" s="82">
        <f>F138+F144</f>
        <v>1349355</v>
      </c>
      <c r="G137" s="82">
        <f>G138+G144</f>
        <v>1349355</v>
      </c>
      <c r="H137" s="82">
        <f>H138+H144</f>
        <v>1349355</v>
      </c>
      <c r="I137" s="134"/>
    </row>
    <row r="138" spans="1:8" ht="25.5" customHeight="1" hidden="1">
      <c r="A138" s="14">
        <v>66</v>
      </c>
      <c r="B138" s="30" t="s">
        <v>213</v>
      </c>
      <c r="C138" s="35">
        <v>210000000</v>
      </c>
      <c r="D138" s="89"/>
      <c r="E138" s="89"/>
      <c r="F138" s="64">
        <f aca="true" t="shared" si="24" ref="F138:H142">F139</f>
        <v>0</v>
      </c>
      <c r="G138" s="64">
        <f t="shared" si="24"/>
        <v>0</v>
      </c>
      <c r="H138" s="64">
        <f t="shared" si="24"/>
        <v>0</v>
      </c>
    </row>
    <row r="139" spans="1:8" ht="78.75" customHeight="1" hidden="1">
      <c r="A139" s="14">
        <v>67</v>
      </c>
      <c r="B139" s="20" t="s">
        <v>214</v>
      </c>
      <c r="C139" s="32">
        <v>210082060</v>
      </c>
      <c r="D139" s="78"/>
      <c r="E139" s="78"/>
      <c r="F139" s="65">
        <f t="shared" si="24"/>
        <v>0</v>
      </c>
      <c r="G139" s="65">
        <f t="shared" si="24"/>
        <v>0</v>
      </c>
      <c r="H139" s="65">
        <f t="shared" si="24"/>
        <v>0</v>
      </c>
    </row>
    <row r="140" spans="1:8" ht="45" customHeight="1" hidden="1">
      <c r="A140" s="14">
        <v>68</v>
      </c>
      <c r="B140" s="20" t="s">
        <v>72</v>
      </c>
      <c r="C140" s="32">
        <f>C139</f>
        <v>210082060</v>
      </c>
      <c r="D140" s="78" t="s">
        <v>69</v>
      </c>
      <c r="E140" s="78"/>
      <c r="F140" s="65">
        <f t="shared" si="24"/>
        <v>0</v>
      </c>
      <c r="G140" s="65">
        <f t="shared" si="24"/>
        <v>0</v>
      </c>
      <c r="H140" s="65">
        <f t="shared" si="24"/>
        <v>0</v>
      </c>
    </row>
    <row r="141" spans="1:8" ht="18.75" customHeight="1" hidden="1">
      <c r="A141" s="14">
        <v>69</v>
      </c>
      <c r="B141" s="24" t="s">
        <v>73</v>
      </c>
      <c r="C141" s="32">
        <f>C140</f>
        <v>210082060</v>
      </c>
      <c r="D141" s="78" t="s">
        <v>68</v>
      </c>
      <c r="E141" s="78"/>
      <c r="F141" s="65">
        <f t="shared" si="24"/>
        <v>0</v>
      </c>
      <c r="G141" s="65">
        <f t="shared" si="24"/>
        <v>0</v>
      </c>
      <c r="H141" s="65">
        <f t="shared" si="24"/>
        <v>0</v>
      </c>
    </row>
    <row r="142" spans="1:8" ht="16.5" customHeight="1" hidden="1">
      <c r="A142" s="14">
        <v>70</v>
      </c>
      <c r="B142" s="20" t="s">
        <v>21</v>
      </c>
      <c r="C142" s="32">
        <f>C141</f>
        <v>210082060</v>
      </c>
      <c r="D142" s="78" t="s">
        <v>68</v>
      </c>
      <c r="E142" s="78" t="s">
        <v>12</v>
      </c>
      <c r="F142" s="65">
        <f t="shared" si="24"/>
        <v>0</v>
      </c>
      <c r="G142" s="65">
        <f t="shared" si="24"/>
        <v>0</v>
      </c>
      <c r="H142" s="65">
        <f t="shared" si="24"/>
        <v>0</v>
      </c>
    </row>
    <row r="143" spans="1:8" ht="16.5" customHeight="1" hidden="1">
      <c r="A143" s="14">
        <v>71</v>
      </c>
      <c r="B143" s="20" t="s">
        <v>5</v>
      </c>
      <c r="C143" s="32">
        <f>C142</f>
        <v>210082060</v>
      </c>
      <c r="D143" s="78" t="s">
        <v>68</v>
      </c>
      <c r="E143" s="78" t="s">
        <v>13</v>
      </c>
      <c r="F143" s="85">
        <v>0</v>
      </c>
      <c r="G143" s="85">
        <v>0</v>
      </c>
      <c r="H143" s="85">
        <f>G143</f>
        <v>0</v>
      </c>
    </row>
    <row r="144" spans="1:8" ht="30" customHeight="1">
      <c r="A144" s="14">
        <v>93</v>
      </c>
      <c r="B144" s="20" t="s">
        <v>88</v>
      </c>
      <c r="C144" s="32">
        <v>140000000</v>
      </c>
      <c r="D144" s="78"/>
      <c r="E144" s="78"/>
      <c r="F144" s="65">
        <f>F145+F150</f>
        <v>1349355</v>
      </c>
      <c r="G144" s="65">
        <f>G145+G150</f>
        <v>1349355</v>
      </c>
      <c r="H144" s="65">
        <f>H145+H150</f>
        <v>1349355</v>
      </c>
    </row>
    <row r="145" spans="1:8" ht="166.5" customHeight="1">
      <c r="A145" s="14">
        <v>94</v>
      </c>
      <c r="B145" s="20" t="s">
        <v>215</v>
      </c>
      <c r="C145" s="32">
        <v>140082060</v>
      </c>
      <c r="D145" s="78"/>
      <c r="E145" s="78"/>
      <c r="F145" s="65">
        <f>F146</f>
        <v>1304508</v>
      </c>
      <c r="G145" s="65">
        <f>G146</f>
        <v>1304508</v>
      </c>
      <c r="H145" s="65">
        <f>H146</f>
        <v>1304508</v>
      </c>
    </row>
    <row r="146" spans="1:8" ht="14.25" customHeight="1">
      <c r="A146" s="14">
        <v>95</v>
      </c>
      <c r="B146" s="20" t="s">
        <v>206</v>
      </c>
      <c r="C146" s="32">
        <f>C145</f>
        <v>140082060</v>
      </c>
      <c r="D146" s="78" t="s">
        <v>69</v>
      </c>
      <c r="E146" s="78"/>
      <c r="F146" s="65">
        <f>F147</f>
        <v>1304508</v>
      </c>
      <c r="G146" s="65">
        <f aca="true" t="shared" si="25" ref="G146:H148">G147</f>
        <v>1304508</v>
      </c>
      <c r="H146" s="65">
        <f t="shared" si="25"/>
        <v>1304508</v>
      </c>
    </row>
    <row r="147" spans="1:8" ht="14.25" customHeight="1">
      <c r="A147" s="14">
        <v>96</v>
      </c>
      <c r="B147" s="24" t="s">
        <v>162</v>
      </c>
      <c r="C147" s="32">
        <f>C146</f>
        <v>140082060</v>
      </c>
      <c r="D147" s="78" t="s">
        <v>68</v>
      </c>
      <c r="E147" s="78"/>
      <c r="F147" s="65">
        <f>F148</f>
        <v>1304508</v>
      </c>
      <c r="G147" s="65">
        <f t="shared" si="25"/>
        <v>1304508</v>
      </c>
      <c r="H147" s="65">
        <f t="shared" si="25"/>
        <v>1304508</v>
      </c>
    </row>
    <row r="148" spans="1:8" ht="16.5" customHeight="1">
      <c r="A148" s="14">
        <v>97</v>
      </c>
      <c r="B148" s="20" t="s">
        <v>21</v>
      </c>
      <c r="C148" s="32">
        <f>C147</f>
        <v>140082060</v>
      </c>
      <c r="D148" s="78" t="s">
        <v>68</v>
      </c>
      <c r="E148" s="78" t="s">
        <v>12</v>
      </c>
      <c r="F148" s="65">
        <f>F149</f>
        <v>1304508</v>
      </c>
      <c r="G148" s="65">
        <f t="shared" si="25"/>
        <v>1304508</v>
      </c>
      <c r="H148" s="65">
        <f t="shared" si="25"/>
        <v>1304508</v>
      </c>
    </row>
    <row r="149" spans="1:8" ht="16.5" customHeight="1">
      <c r="A149" s="14">
        <v>98</v>
      </c>
      <c r="B149" s="20" t="s">
        <v>5</v>
      </c>
      <c r="C149" s="32">
        <f>C148</f>
        <v>140082060</v>
      </c>
      <c r="D149" s="78" t="s">
        <v>68</v>
      </c>
      <c r="E149" s="78" t="s">
        <v>13</v>
      </c>
      <c r="F149" s="76">
        <v>1304508</v>
      </c>
      <c r="G149" s="76">
        <v>1304508</v>
      </c>
      <c r="H149" s="76">
        <v>1304508</v>
      </c>
    </row>
    <row r="150" spans="1:8" ht="29.25" customHeight="1">
      <c r="A150" s="14">
        <v>99</v>
      </c>
      <c r="B150" s="20" t="s">
        <v>56</v>
      </c>
      <c r="C150" s="32">
        <f>C151</f>
        <v>220080610</v>
      </c>
      <c r="D150" s="78" t="s">
        <v>60</v>
      </c>
      <c r="E150" s="78"/>
      <c r="F150" s="65">
        <f aca="true" t="shared" si="26" ref="F150:H152">F151</f>
        <v>44847</v>
      </c>
      <c r="G150" s="65">
        <f t="shared" si="26"/>
        <v>44847</v>
      </c>
      <c r="H150" s="65">
        <f t="shared" si="26"/>
        <v>44847</v>
      </c>
    </row>
    <row r="151" spans="1:8" ht="41.25" customHeight="1">
      <c r="A151" s="14">
        <v>100</v>
      </c>
      <c r="B151" s="20" t="s">
        <v>59</v>
      </c>
      <c r="C151" s="32">
        <f>C152</f>
        <v>220080610</v>
      </c>
      <c r="D151" s="78" t="s">
        <v>60</v>
      </c>
      <c r="E151" s="78"/>
      <c r="F151" s="65">
        <f t="shared" si="26"/>
        <v>44847</v>
      </c>
      <c r="G151" s="65">
        <f t="shared" si="26"/>
        <v>44847</v>
      </c>
      <c r="H151" s="65">
        <f t="shared" si="26"/>
        <v>44847</v>
      </c>
    </row>
    <row r="152" spans="1:8" ht="16.5" customHeight="1">
      <c r="A152" s="14">
        <v>101</v>
      </c>
      <c r="B152" s="20" t="s">
        <v>65</v>
      </c>
      <c r="C152" s="32">
        <f>C153</f>
        <v>220080610</v>
      </c>
      <c r="D152" s="78" t="s">
        <v>57</v>
      </c>
      <c r="E152" s="78" t="s">
        <v>183</v>
      </c>
      <c r="F152" s="65">
        <f t="shared" si="26"/>
        <v>44847</v>
      </c>
      <c r="G152" s="65">
        <f t="shared" si="26"/>
        <v>44847</v>
      </c>
      <c r="H152" s="65">
        <f t="shared" si="26"/>
        <v>44847</v>
      </c>
    </row>
    <row r="153" spans="1:8" ht="16.5" customHeight="1">
      <c r="A153" s="14">
        <v>102</v>
      </c>
      <c r="B153" s="20" t="s">
        <v>66</v>
      </c>
      <c r="C153" s="32">
        <v>220080610</v>
      </c>
      <c r="D153" s="78" t="s">
        <v>57</v>
      </c>
      <c r="E153" s="78" t="s">
        <v>184</v>
      </c>
      <c r="F153" s="76">
        <v>44847</v>
      </c>
      <c r="G153" s="76">
        <v>44847</v>
      </c>
      <c r="H153" s="76">
        <v>44847</v>
      </c>
    </row>
    <row r="154" spans="1:9" ht="28.5" customHeight="1">
      <c r="A154" s="14">
        <v>103</v>
      </c>
      <c r="B154" s="80" t="s">
        <v>42</v>
      </c>
      <c r="C154" s="81">
        <v>8100000000</v>
      </c>
      <c r="D154" s="88"/>
      <c r="E154" s="89"/>
      <c r="F154" s="82">
        <f>F155</f>
        <v>2650368.7299999995</v>
      </c>
      <c r="G154" s="82">
        <f>G155</f>
        <v>2287666.7399999998</v>
      </c>
      <c r="H154" s="82">
        <f>H155</f>
        <v>2828197.7399999998</v>
      </c>
      <c r="I154" s="134"/>
    </row>
    <row r="155" spans="1:8" ht="30.75" customHeight="1">
      <c r="A155" s="14">
        <v>104</v>
      </c>
      <c r="B155" s="17" t="s">
        <v>46</v>
      </c>
      <c r="C155" s="31">
        <v>8110000000</v>
      </c>
      <c r="D155" s="155"/>
      <c r="E155" s="78"/>
      <c r="F155" s="66">
        <f>F156+F165+F170+F175</f>
        <v>2650368.7299999995</v>
      </c>
      <c r="G155" s="66">
        <f>G170+G175+G156+G165</f>
        <v>2287666.7399999998</v>
      </c>
      <c r="H155" s="66">
        <f>H170+H175+H156+H165</f>
        <v>2828197.7399999998</v>
      </c>
    </row>
    <row r="156" spans="1:8" ht="92.25" customHeight="1">
      <c r="A156" s="14">
        <v>105</v>
      </c>
      <c r="B156" s="13" t="s">
        <v>27</v>
      </c>
      <c r="C156" s="31">
        <v>8110051180</v>
      </c>
      <c r="D156" s="78"/>
      <c r="E156" s="78"/>
      <c r="F156" s="66">
        <f>F157+F161</f>
        <v>98484.9</v>
      </c>
      <c r="G156" s="66">
        <f>G157+G161</f>
        <v>98487.9</v>
      </c>
      <c r="H156" s="66">
        <f>H157+H161</f>
        <v>99684.3</v>
      </c>
    </row>
    <row r="157" spans="1:8" ht="81" customHeight="1">
      <c r="A157" s="14">
        <v>106</v>
      </c>
      <c r="B157" s="17" t="s">
        <v>58</v>
      </c>
      <c r="C157" s="31">
        <v>8110051180</v>
      </c>
      <c r="D157" s="78" t="s">
        <v>107</v>
      </c>
      <c r="E157" s="78"/>
      <c r="F157" s="66">
        <f aca="true" t="shared" si="27" ref="F157:H159">F158</f>
        <v>72463</v>
      </c>
      <c r="G157" s="66">
        <f t="shared" si="27"/>
        <v>72463</v>
      </c>
      <c r="H157" s="66">
        <f t="shared" si="27"/>
        <v>72463</v>
      </c>
    </row>
    <row r="158" spans="1:8" ht="40.5" customHeight="1">
      <c r="A158" s="14">
        <v>107</v>
      </c>
      <c r="B158" s="17" t="s">
        <v>41</v>
      </c>
      <c r="C158" s="33">
        <v>8110051180</v>
      </c>
      <c r="D158" s="78" t="s">
        <v>55</v>
      </c>
      <c r="E158" s="78"/>
      <c r="F158" s="66">
        <f t="shared" si="27"/>
        <v>72463</v>
      </c>
      <c r="G158" s="66">
        <f t="shared" si="27"/>
        <v>72463</v>
      </c>
      <c r="H158" s="66">
        <f t="shared" si="27"/>
        <v>72463</v>
      </c>
    </row>
    <row r="159" spans="1:8" ht="18" customHeight="1">
      <c r="A159" s="14">
        <v>108</v>
      </c>
      <c r="B159" s="13" t="s">
        <v>175</v>
      </c>
      <c r="C159" s="33">
        <v>8110051180</v>
      </c>
      <c r="D159" s="78" t="s">
        <v>55</v>
      </c>
      <c r="E159" s="78" t="s">
        <v>177</v>
      </c>
      <c r="F159" s="66">
        <f t="shared" si="27"/>
        <v>72463</v>
      </c>
      <c r="G159" s="66">
        <f t="shared" si="27"/>
        <v>72463</v>
      </c>
      <c r="H159" s="66">
        <f t="shared" si="27"/>
        <v>72463</v>
      </c>
    </row>
    <row r="160" spans="1:8" ht="18.75" customHeight="1">
      <c r="A160" s="14">
        <v>109</v>
      </c>
      <c r="B160" s="13" t="s">
        <v>176</v>
      </c>
      <c r="C160" s="33">
        <v>8110051180</v>
      </c>
      <c r="D160" s="78" t="s">
        <v>55</v>
      </c>
      <c r="E160" s="78" t="s">
        <v>178</v>
      </c>
      <c r="F160" s="76">
        <v>72463</v>
      </c>
      <c r="G160" s="76">
        <v>72463</v>
      </c>
      <c r="H160" s="76">
        <v>72463</v>
      </c>
    </row>
    <row r="161" spans="1:8" ht="29.25" customHeight="1">
      <c r="A161" s="14">
        <v>110</v>
      </c>
      <c r="B161" s="17" t="s">
        <v>56</v>
      </c>
      <c r="C161" s="33">
        <v>8110051180</v>
      </c>
      <c r="D161" s="78" t="s">
        <v>57</v>
      </c>
      <c r="E161" s="78"/>
      <c r="F161" s="66">
        <f aca="true" t="shared" si="28" ref="F161:H163">F162</f>
        <v>26021.9</v>
      </c>
      <c r="G161" s="66">
        <f t="shared" si="28"/>
        <v>26024.9</v>
      </c>
      <c r="H161" s="66">
        <f t="shared" si="28"/>
        <v>27221.3</v>
      </c>
    </row>
    <row r="162" spans="1:8" ht="40.5" customHeight="1">
      <c r="A162" s="155">
        <v>111</v>
      </c>
      <c r="B162" s="154" t="s">
        <v>59</v>
      </c>
      <c r="C162" s="79">
        <v>8110051180</v>
      </c>
      <c r="D162" s="78" t="s">
        <v>60</v>
      </c>
      <c r="E162" s="78"/>
      <c r="F162" s="76">
        <v>26021.9</v>
      </c>
      <c r="G162" s="76">
        <v>26024.9</v>
      </c>
      <c r="H162" s="76">
        <v>27221.3</v>
      </c>
    </row>
    <row r="163" spans="1:8" ht="16.5" customHeight="1">
      <c r="A163" s="14">
        <v>112</v>
      </c>
      <c r="B163" s="13" t="s">
        <v>175</v>
      </c>
      <c r="C163" s="33">
        <v>8110051180</v>
      </c>
      <c r="D163" s="78" t="s">
        <v>60</v>
      </c>
      <c r="E163" s="78" t="s">
        <v>177</v>
      </c>
      <c r="F163" s="66">
        <f>F162</f>
        <v>26021.9</v>
      </c>
      <c r="G163" s="66">
        <f t="shared" si="28"/>
        <v>17879.5</v>
      </c>
      <c r="H163" s="66">
        <f t="shared" si="28"/>
        <v>0</v>
      </c>
    </row>
    <row r="164" spans="1:8" ht="30" customHeight="1">
      <c r="A164" s="14">
        <v>113</v>
      </c>
      <c r="B164" s="13" t="s">
        <v>176</v>
      </c>
      <c r="C164" s="33">
        <v>8110051180</v>
      </c>
      <c r="D164" s="78" t="s">
        <v>60</v>
      </c>
      <c r="E164" s="78" t="s">
        <v>178</v>
      </c>
      <c r="F164" s="76">
        <f>F163</f>
        <v>26021.9</v>
      </c>
      <c r="G164" s="76">
        <v>17879.5</v>
      </c>
      <c r="H164" s="76">
        <v>0</v>
      </c>
    </row>
    <row r="165" spans="1:8" ht="102" customHeight="1">
      <c r="A165" s="14">
        <v>114</v>
      </c>
      <c r="B165" s="80" t="s">
        <v>47</v>
      </c>
      <c r="C165" s="81">
        <v>8110075140</v>
      </c>
      <c r="D165" s="89"/>
      <c r="E165" s="89"/>
      <c r="F165" s="82">
        <f aca="true" t="shared" si="29" ref="F165:H168">F166</f>
        <v>5154.44</v>
      </c>
      <c r="G165" s="82">
        <f t="shared" si="29"/>
        <v>5114.44</v>
      </c>
      <c r="H165" s="82">
        <f t="shared" si="29"/>
        <v>5114.44</v>
      </c>
    </row>
    <row r="166" spans="1:8" ht="32.25" customHeight="1">
      <c r="A166" s="14">
        <v>115</v>
      </c>
      <c r="B166" s="20" t="s">
        <v>56</v>
      </c>
      <c r="C166" s="32">
        <v>8110075140</v>
      </c>
      <c r="D166" s="78" t="s">
        <v>57</v>
      </c>
      <c r="E166" s="78"/>
      <c r="F166" s="65">
        <f t="shared" si="29"/>
        <v>5154.44</v>
      </c>
      <c r="G166" s="65">
        <f t="shared" si="29"/>
        <v>5114.44</v>
      </c>
      <c r="H166" s="65">
        <f t="shared" si="29"/>
        <v>5114.44</v>
      </c>
    </row>
    <row r="167" spans="1:8" ht="39" customHeight="1">
      <c r="A167" s="14">
        <v>116</v>
      </c>
      <c r="B167" s="20" t="s">
        <v>59</v>
      </c>
      <c r="C167" s="32">
        <v>8110075140</v>
      </c>
      <c r="D167" s="78" t="s">
        <v>60</v>
      </c>
      <c r="E167" s="78"/>
      <c r="F167" s="65">
        <f t="shared" si="29"/>
        <v>5154.44</v>
      </c>
      <c r="G167" s="65">
        <f t="shared" si="29"/>
        <v>5114.44</v>
      </c>
      <c r="H167" s="65">
        <f t="shared" si="29"/>
        <v>5114.44</v>
      </c>
    </row>
    <row r="168" spans="1:8" ht="18" customHeight="1">
      <c r="A168" s="14">
        <v>117</v>
      </c>
      <c r="B168" s="13" t="s">
        <v>165</v>
      </c>
      <c r="C168" s="32">
        <v>8110075140</v>
      </c>
      <c r="D168" s="78" t="s">
        <v>60</v>
      </c>
      <c r="E168" s="78" t="s">
        <v>7</v>
      </c>
      <c r="F168" s="65">
        <f t="shared" si="29"/>
        <v>5154.44</v>
      </c>
      <c r="G168" s="65">
        <f t="shared" si="29"/>
        <v>5114.44</v>
      </c>
      <c r="H168" s="65">
        <f t="shared" si="29"/>
        <v>5114.44</v>
      </c>
    </row>
    <row r="169" spans="1:8" ht="20.25" customHeight="1">
      <c r="A169" s="14">
        <v>118</v>
      </c>
      <c r="B169" s="13" t="s">
        <v>174</v>
      </c>
      <c r="C169" s="32">
        <v>8110075140</v>
      </c>
      <c r="D169" s="78" t="s">
        <v>60</v>
      </c>
      <c r="E169" s="78" t="s">
        <v>173</v>
      </c>
      <c r="F169" s="76">
        <v>5154.44</v>
      </c>
      <c r="G169" s="76">
        <v>5114.44</v>
      </c>
      <c r="H169" s="76">
        <v>5114.44</v>
      </c>
    </row>
    <row r="170" spans="1:8" ht="79.5" customHeight="1">
      <c r="A170" s="14">
        <v>119</v>
      </c>
      <c r="B170" s="154" t="s">
        <v>143</v>
      </c>
      <c r="C170" s="79">
        <v>8110080050</v>
      </c>
      <c r="D170" s="78"/>
      <c r="E170" s="78"/>
      <c r="F170" s="76">
        <f aca="true" t="shared" si="30" ref="F170:H173">F171</f>
        <v>1000</v>
      </c>
      <c r="G170" s="76">
        <f t="shared" si="30"/>
        <v>1000</v>
      </c>
      <c r="H170" s="76">
        <f t="shared" si="30"/>
        <v>1000</v>
      </c>
    </row>
    <row r="171" spans="1:8" ht="16.5" customHeight="1">
      <c r="A171" s="14">
        <v>120</v>
      </c>
      <c r="B171" s="13" t="s">
        <v>44</v>
      </c>
      <c r="C171" s="31">
        <v>8110080050</v>
      </c>
      <c r="D171" s="78" t="s">
        <v>45</v>
      </c>
      <c r="E171" s="78"/>
      <c r="F171" s="65">
        <f t="shared" si="30"/>
        <v>1000</v>
      </c>
      <c r="G171" s="65">
        <f t="shared" si="30"/>
        <v>1000</v>
      </c>
      <c r="H171" s="65">
        <f t="shared" si="30"/>
        <v>1000</v>
      </c>
    </row>
    <row r="172" spans="1:8" ht="18" customHeight="1">
      <c r="A172" s="14">
        <v>121</v>
      </c>
      <c r="B172" s="13" t="s">
        <v>106</v>
      </c>
      <c r="C172" s="31">
        <v>8110080050</v>
      </c>
      <c r="D172" s="78" t="s">
        <v>105</v>
      </c>
      <c r="E172" s="78"/>
      <c r="F172" s="56">
        <f t="shared" si="30"/>
        <v>1000</v>
      </c>
      <c r="G172" s="56">
        <f t="shared" si="30"/>
        <v>1000</v>
      </c>
      <c r="H172" s="56">
        <f t="shared" si="30"/>
        <v>1000</v>
      </c>
    </row>
    <row r="173" spans="1:8" ht="16.5" customHeight="1">
      <c r="A173" s="14">
        <v>122</v>
      </c>
      <c r="B173" s="13" t="s">
        <v>165</v>
      </c>
      <c r="C173" s="31">
        <v>8110080050</v>
      </c>
      <c r="D173" s="78" t="s">
        <v>105</v>
      </c>
      <c r="E173" s="78" t="s">
        <v>7</v>
      </c>
      <c r="F173" s="56">
        <f t="shared" si="30"/>
        <v>1000</v>
      </c>
      <c r="G173" s="56">
        <f t="shared" si="30"/>
        <v>1000</v>
      </c>
      <c r="H173" s="56">
        <f t="shared" si="30"/>
        <v>1000</v>
      </c>
    </row>
    <row r="174" spans="1:8" ht="17.25" customHeight="1">
      <c r="A174" s="14">
        <v>123</v>
      </c>
      <c r="B174" s="13" t="s">
        <v>106</v>
      </c>
      <c r="C174" s="31">
        <v>8110080050</v>
      </c>
      <c r="D174" s="155">
        <v>870</v>
      </c>
      <c r="E174" s="78" t="s">
        <v>19</v>
      </c>
      <c r="F174" s="76">
        <v>1000</v>
      </c>
      <c r="G174" s="76">
        <v>1000</v>
      </c>
      <c r="H174" s="76">
        <v>1000</v>
      </c>
    </row>
    <row r="175" spans="1:9" ht="69" customHeight="1">
      <c r="A175" s="14">
        <v>124</v>
      </c>
      <c r="B175" s="80" t="s">
        <v>43</v>
      </c>
      <c r="C175" s="81">
        <v>8110080210</v>
      </c>
      <c r="D175" s="88"/>
      <c r="E175" s="89"/>
      <c r="F175" s="82">
        <f>F178+F182+F186+F177</f>
        <v>2545729.3899999997</v>
      </c>
      <c r="G175" s="82">
        <f>G178+G182+G186</f>
        <v>2183064.4</v>
      </c>
      <c r="H175" s="82">
        <f>H178+H182+H186</f>
        <v>2722399</v>
      </c>
      <c r="I175" s="68"/>
    </row>
    <row r="176" spans="1:8" ht="69" customHeight="1">
      <c r="A176" s="14">
        <v>125</v>
      </c>
      <c r="B176" s="154" t="s">
        <v>252</v>
      </c>
      <c r="C176" s="79">
        <v>8110010210</v>
      </c>
      <c r="D176" s="155">
        <v>100</v>
      </c>
      <c r="E176" s="78" t="s">
        <v>9</v>
      </c>
      <c r="F176" s="76">
        <f>F177</f>
        <v>246046</v>
      </c>
      <c r="G176" s="76">
        <f>G177</f>
        <v>0</v>
      </c>
      <c r="H176" s="76">
        <f>H177</f>
        <v>0</v>
      </c>
    </row>
    <row r="177" spans="1:8" ht="41.25" customHeight="1">
      <c r="A177" s="14">
        <v>126</v>
      </c>
      <c r="B177" s="154" t="s">
        <v>41</v>
      </c>
      <c r="C177" s="79">
        <v>8110010210</v>
      </c>
      <c r="D177" s="155">
        <v>120</v>
      </c>
      <c r="E177" s="78" t="s">
        <v>9</v>
      </c>
      <c r="F177" s="76">
        <v>246046</v>
      </c>
      <c r="G177" s="76">
        <v>0</v>
      </c>
      <c r="H177" s="76">
        <v>0</v>
      </c>
    </row>
    <row r="178" spans="1:8" ht="78" customHeight="1">
      <c r="A178" s="14">
        <v>127</v>
      </c>
      <c r="B178" s="17" t="s">
        <v>58</v>
      </c>
      <c r="C178" s="31">
        <v>8110080210</v>
      </c>
      <c r="D178" s="155">
        <v>100</v>
      </c>
      <c r="E178" s="78"/>
      <c r="F178" s="56">
        <f aca="true" t="shared" si="31" ref="F178:H180">F179</f>
        <v>2040683.4</v>
      </c>
      <c r="G178" s="56">
        <f t="shared" si="31"/>
        <v>2178484.4</v>
      </c>
      <c r="H178" s="56">
        <f t="shared" si="31"/>
        <v>2717819</v>
      </c>
    </row>
    <row r="179" spans="1:8" ht="40.5" customHeight="1">
      <c r="A179" s="14">
        <v>128</v>
      </c>
      <c r="B179" s="20" t="s">
        <v>41</v>
      </c>
      <c r="C179" s="32">
        <v>8110080210</v>
      </c>
      <c r="D179" s="155">
        <v>120</v>
      </c>
      <c r="E179" s="78"/>
      <c r="F179" s="65">
        <f>F180</f>
        <v>2040683.4</v>
      </c>
      <c r="G179" s="65">
        <f>G180</f>
        <v>2178484.4</v>
      </c>
      <c r="H179" s="65">
        <f>H180</f>
        <v>2717819</v>
      </c>
    </row>
    <row r="180" spans="1:8" ht="14.25" customHeight="1">
      <c r="A180" s="14">
        <v>129</v>
      </c>
      <c r="B180" s="13" t="s">
        <v>165</v>
      </c>
      <c r="C180" s="32">
        <v>8110080210</v>
      </c>
      <c r="D180" s="155">
        <v>120</v>
      </c>
      <c r="E180" s="78" t="s">
        <v>7</v>
      </c>
      <c r="F180" s="65">
        <f t="shared" si="31"/>
        <v>2040683.4</v>
      </c>
      <c r="G180" s="65">
        <f>G181</f>
        <v>2178484.4</v>
      </c>
      <c r="H180" s="65">
        <f>H181</f>
        <v>2717819</v>
      </c>
    </row>
    <row r="181" spans="1:8" ht="76.5" customHeight="1">
      <c r="A181" s="14">
        <v>130</v>
      </c>
      <c r="B181" s="17" t="s">
        <v>167</v>
      </c>
      <c r="C181" s="32">
        <v>8110080210</v>
      </c>
      <c r="D181" s="155">
        <v>120</v>
      </c>
      <c r="E181" s="78" t="s">
        <v>9</v>
      </c>
      <c r="F181" s="76">
        <f>'[4]прил 6 ведом'!G28</f>
        <v>2040683.4</v>
      </c>
      <c r="G181" s="76">
        <v>2178484.4</v>
      </c>
      <c r="H181" s="76">
        <v>2717819</v>
      </c>
    </row>
    <row r="182" spans="1:8" ht="31.5" customHeight="1">
      <c r="A182" s="14">
        <v>131</v>
      </c>
      <c r="B182" s="20" t="s">
        <v>56</v>
      </c>
      <c r="C182" s="32">
        <v>8110080210</v>
      </c>
      <c r="D182" s="155">
        <v>200</v>
      </c>
      <c r="E182" s="78"/>
      <c r="F182" s="65">
        <f aca="true" t="shared" si="32" ref="F182:H184">F183</f>
        <v>254419.99</v>
      </c>
      <c r="G182" s="65">
        <f t="shared" si="32"/>
        <v>0</v>
      </c>
      <c r="H182" s="65">
        <f t="shared" si="32"/>
        <v>0</v>
      </c>
    </row>
    <row r="183" spans="1:8" ht="39.75" customHeight="1">
      <c r="A183" s="14">
        <v>132</v>
      </c>
      <c r="B183" s="20" t="s">
        <v>59</v>
      </c>
      <c r="C183" s="32">
        <v>8110080210</v>
      </c>
      <c r="D183" s="155">
        <v>240</v>
      </c>
      <c r="E183" s="78"/>
      <c r="F183" s="65">
        <f t="shared" si="32"/>
        <v>254419.99</v>
      </c>
      <c r="G183" s="65">
        <f t="shared" si="32"/>
        <v>0</v>
      </c>
      <c r="H183" s="65">
        <f t="shared" si="32"/>
        <v>0</v>
      </c>
    </row>
    <row r="184" spans="1:8" ht="15.75" customHeight="1">
      <c r="A184" s="14">
        <v>133</v>
      </c>
      <c r="B184" s="13" t="s">
        <v>165</v>
      </c>
      <c r="C184" s="32">
        <v>8110080210</v>
      </c>
      <c r="D184" s="155">
        <v>240</v>
      </c>
      <c r="E184" s="78" t="s">
        <v>7</v>
      </c>
      <c r="F184" s="67">
        <f t="shared" si="32"/>
        <v>254419.99</v>
      </c>
      <c r="G184" s="67">
        <f t="shared" si="32"/>
        <v>0</v>
      </c>
      <c r="H184" s="67">
        <f t="shared" si="32"/>
        <v>0</v>
      </c>
    </row>
    <row r="185" spans="1:8" ht="78" customHeight="1">
      <c r="A185" s="14">
        <v>134</v>
      </c>
      <c r="B185" s="17" t="s">
        <v>167</v>
      </c>
      <c r="C185" s="32">
        <v>8110080210</v>
      </c>
      <c r="D185" s="155">
        <v>240</v>
      </c>
      <c r="E185" s="78" t="s">
        <v>9</v>
      </c>
      <c r="F185" s="76">
        <v>254419.99</v>
      </c>
      <c r="G185" s="76">
        <v>0</v>
      </c>
      <c r="H185" s="76">
        <v>0</v>
      </c>
    </row>
    <row r="186" spans="1:8" ht="16.5" customHeight="1">
      <c r="A186" s="14">
        <v>135</v>
      </c>
      <c r="B186" s="20" t="s">
        <v>44</v>
      </c>
      <c r="C186" s="32">
        <v>8110080210</v>
      </c>
      <c r="D186" s="155">
        <v>800</v>
      </c>
      <c r="E186" s="78"/>
      <c r="F186" s="65">
        <f aca="true" t="shared" si="33" ref="F186:H188">F187</f>
        <v>4580</v>
      </c>
      <c r="G186" s="65">
        <f t="shared" si="33"/>
        <v>4580</v>
      </c>
      <c r="H186" s="65">
        <f t="shared" si="33"/>
        <v>4580</v>
      </c>
    </row>
    <row r="187" spans="1:8" ht="18" customHeight="1">
      <c r="A187" s="14">
        <v>136</v>
      </c>
      <c r="B187" s="20" t="s">
        <v>108</v>
      </c>
      <c r="C187" s="32">
        <v>8110080210</v>
      </c>
      <c r="D187" s="155">
        <v>850</v>
      </c>
      <c r="E187" s="78"/>
      <c r="F187" s="65">
        <f t="shared" si="33"/>
        <v>4580</v>
      </c>
      <c r="G187" s="65">
        <f t="shared" si="33"/>
        <v>4580</v>
      </c>
      <c r="H187" s="65">
        <f t="shared" si="33"/>
        <v>4580</v>
      </c>
    </row>
    <row r="188" spans="1:8" ht="12.75">
      <c r="A188" s="14">
        <v>137</v>
      </c>
      <c r="B188" s="13" t="s">
        <v>165</v>
      </c>
      <c r="C188" s="32">
        <v>8110080210</v>
      </c>
      <c r="D188" s="155">
        <v>850</v>
      </c>
      <c r="E188" s="78" t="s">
        <v>7</v>
      </c>
      <c r="F188" s="65">
        <f t="shared" si="33"/>
        <v>4580</v>
      </c>
      <c r="G188" s="65">
        <f t="shared" si="33"/>
        <v>4580</v>
      </c>
      <c r="H188" s="65">
        <f t="shared" si="33"/>
        <v>4580</v>
      </c>
    </row>
    <row r="189" spans="1:8" ht="82.5" customHeight="1">
      <c r="A189" s="14">
        <v>138</v>
      </c>
      <c r="B189" s="17" t="s">
        <v>167</v>
      </c>
      <c r="C189" s="32">
        <v>8110080210</v>
      </c>
      <c r="D189" s="155">
        <v>850</v>
      </c>
      <c r="E189" s="78" t="s">
        <v>9</v>
      </c>
      <c r="F189" s="76">
        <v>4580</v>
      </c>
      <c r="G189" s="76">
        <v>4580</v>
      </c>
      <c r="H189" s="76">
        <v>4580</v>
      </c>
    </row>
    <row r="190" spans="1:8" ht="97.5" customHeight="1" hidden="1">
      <c r="A190" s="14">
        <v>116</v>
      </c>
      <c r="B190" s="17" t="s">
        <v>144</v>
      </c>
      <c r="C190" s="32">
        <v>8110080850</v>
      </c>
      <c r="D190" s="155"/>
      <c r="E190" s="78"/>
      <c r="F190" s="64">
        <f aca="true" t="shared" si="34" ref="F190:H193">F191</f>
        <v>0</v>
      </c>
      <c r="G190" s="64">
        <f t="shared" si="34"/>
        <v>0</v>
      </c>
      <c r="H190" s="64">
        <f t="shared" si="34"/>
        <v>0</v>
      </c>
    </row>
    <row r="191" spans="1:8" ht="30" customHeight="1" hidden="1">
      <c r="A191" s="14">
        <v>117</v>
      </c>
      <c r="B191" s="20" t="s">
        <v>56</v>
      </c>
      <c r="C191" s="32">
        <v>8110080850</v>
      </c>
      <c r="D191" s="155">
        <v>200</v>
      </c>
      <c r="E191" s="78"/>
      <c r="F191" s="65">
        <f t="shared" si="34"/>
        <v>0</v>
      </c>
      <c r="G191" s="65">
        <f t="shared" si="34"/>
        <v>0</v>
      </c>
      <c r="H191" s="65">
        <f t="shared" si="34"/>
        <v>0</v>
      </c>
    </row>
    <row r="192" spans="1:8" ht="42" customHeight="1" hidden="1">
      <c r="A192" s="14">
        <v>118</v>
      </c>
      <c r="B192" s="20" t="s">
        <v>59</v>
      </c>
      <c r="C192" s="32">
        <v>8110080850</v>
      </c>
      <c r="D192" s="155">
        <v>240</v>
      </c>
      <c r="E192" s="78"/>
      <c r="F192" s="65">
        <f t="shared" si="34"/>
        <v>0</v>
      </c>
      <c r="G192" s="65">
        <f t="shared" si="34"/>
        <v>0</v>
      </c>
      <c r="H192" s="65">
        <f t="shared" si="34"/>
        <v>0</v>
      </c>
    </row>
    <row r="193" spans="1:8" ht="18" customHeight="1" hidden="1">
      <c r="A193" s="14">
        <v>119</v>
      </c>
      <c r="B193" s="17" t="s">
        <v>165</v>
      </c>
      <c r="C193" s="32">
        <v>8110080850</v>
      </c>
      <c r="D193" s="155">
        <v>240</v>
      </c>
      <c r="E193" s="78" t="s">
        <v>7</v>
      </c>
      <c r="F193" s="65">
        <f t="shared" si="34"/>
        <v>0</v>
      </c>
      <c r="G193" s="65">
        <f t="shared" si="34"/>
        <v>0</v>
      </c>
      <c r="H193" s="65">
        <f t="shared" si="34"/>
        <v>0</v>
      </c>
    </row>
    <row r="194" spans="1:8" ht="17.25" customHeight="1" hidden="1">
      <c r="A194" s="14">
        <v>120</v>
      </c>
      <c r="B194" s="17" t="s">
        <v>174</v>
      </c>
      <c r="C194" s="32">
        <v>8110080850</v>
      </c>
      <c r="D194" s="155">
        <v>240</v>
      </c>
      <c r="E194" s="78" t="s">
        <v>173</v>
      </c>
      <c r="F194" s="85">
        <v>0</v>
      </c>
      <c r="G194" s="85">
        <v>0</v>
      </c>
      <c r="H194" s="85">
        <v>0</v>
      </c>
    </row>
    <row r="195" spans="1:9" ht="53.25" customHeight="1">
      <c r="A195" s="14">
        <v>139</v>
      </c>
      <c r="B195" s="80" t="s">
        <v>38</v>
      </c>
      <c r="C195" s="81">
        <v>9100000000</v>
      </c>
      <c r="D195" s="88"/>
      <c r="E195" s="89"/>
      <c r="F195" s="82">
        <f>F196</f>
        <v>729204</v>
      </c>
      <c r="G195" s="82">
        <f>G196</f>
        <v>729204</v>
      </c>
      <c r="H195" s="82">
        <f>H196</f>
        <v>729204</v>
      </c>
      <c r="I195" s="134"/>
    </row>
    <row r="196" spans="1:8" ht="24.75" customHeight="1">
      <c r="A196" s="14">
        <v>140</v>
      </c>
      <c r="B196" s="13" t="s">
        <v>39</v>
      </c>
      <c r="C196" s="31">
        <v>9110000000</v>
      </c>
      <c r="D196" s="155"/>
      <c r="E196" s="78"/>
      <c r="F196" s="56">
        <f>F199</f>
        <v>729204</v>
      </c>
      <c r="G196" s="56">
        <f>G199</f>
        <v>729204</v>
      </c>
      <c r="H196" s="56">
        <f>H199</f>
        <v>729204</v>
      </c>
    </row>
    <row r="197" spans="1:8" ht="93" customHeight="1">
      <c r="A197" s="14">
        <v>141</v>
      </c>
      <c r="B197" s="17" t="s">
        <v>40</v>
      </c>
      <c r="C197" s="31">
        <v>9110080210</v>
      </c>
      <c r="D197" s="155"/>
      <c r="E197" s="78"/>
      <c r="F197" s="56">
        <f aca="true" t="shared" si="35" ref="F197:H200">F198</f>
        <v>729204</v>
      </c>
      <c r="G197" s="56">
        <f t="shared" si="35"/>
        <v>729204</v>
      </c>
      <c r="H197" s="56">
        <f t="shared" si="35"/>
        <v>729204</v>
      </c>
    </row>
    <row r="198" spans="1:8" ht="80.25" customHeight="1">
      <c r="A198" s="14">
        <v>142</v>
      </c>
      <c r="B198" s="17" t="s">
        <v>58</v>
      </c>
      <c r="C198" s="31">
        <v>9110080210</v>
      </c>
      <c r="D198" s="155">
        <v>100</v>
      </c>
      <c r="E198" s="78"/>
      <c r="F198" s="56">
        <f t="shared" si="35"/>
        <v>729204</v>
      </c>
      <c r="G198" s="56">
        <f t="shared" si="35"/>
        <v>729204</v>
      </c>
      <c r="H198" s="56">
        <f t="shared" si="35"/>
        <v>729204</v>
      </c>
    </row>
    <row r="199" spans="1:8" ht="38.25">
      <c r="A199" s="14">
        <v>143</v>
      </c>
      <c r="B199" s="20" t="s">
        <v>41</v>
      </c>
      <c r="C199" s="32">
        <v>9110080210</v>
      </c>
      <c r="D199" s="155">
        <v>120</v>
      </c>
      <c r="E199" s="78"/>
      <c r="F199" s="65">
        <f t="shared" si="35"/>
        <v>729204</v>
      </c>
      <c r="G199" s="65">
        <f t="shared" si="35"/>
        <v>729204</v>
      </c>
      <c r="H199" s="65">
        <f t="shared" si="35"/>
        <v>729204</v>
      </c>
    </row>
    <row r="200" spans="1:8" ht="12.75">
      <c r="A200" s="14">
        <v>144</v>
      </c>
      <c r="B200" s="13" t="s">
        <v>165</v>
      </c>
      <c r="C200" s="32">
        <v>9110080210</v>
      </c>
      <c r="D200" s="155">
        <v>120</v>
      </c>
      <c r="E200" s="78" t="s">
        <v>7</v>
      </c>
      <c r="F200" s="65">
        <f t="shared" si="35"/>
        <v>729204</v>
      </c>
      <c r="G200" s="65">
        <f t="shared" si="35"/>
        <v>729204</v>
      </c>
      <c r="H200" s="65">
        <f t="shared" si="35"/>
        <v>729204</v>
      </c>
    </row>
    <row r="201" spans="1:8" ht="54.75" customHeight="1">
      <c r="A201" s="14">
        <v>145</v>
      </c>
      <c r="B201" s="17" t="s">
        <v>15</v>
      </c>
      <c r="C201" s="32">
        <v>9110080210</v>
      </c>
      <c r="D201" s="155">
        <v>120</v>
      </c>
      <c r="E201" s="78" t="s">
        <v>8</v>
      </c>
      <c r="F201" s="76">
        <v>729204</v>
      </c>
      <c r="G201" s="76">
        <v>729204</v>
      </c>
      <c r="H201" s="76">
        <v>729204</v>
      </c>
    </row>
    <row r="202" spans="1:9" ht="15.75" customHeight="1">
      <c r="A202" s="14">
        <v>146</v>
      </c>
      <c r="B202" s="91" t="s">
        <v>216</v>
      </c>
      <c r="C202" s="35">
        <v>100000000</v>
      </c>
      <c r="D202" s="89" t="s">
        <v>201</v>
      </c>
      <c r="E202" s="89" t="s">
        <v>194</v>
      </c>
      <c r="F202" s="82">
        <f>F203+F209</f>
        <v>64980.1</v>
      </c>
      <c r="G202" s="82">
        <f>G203+G209</f>
        <v>64980.1</v>
      </c>
      <c r="H202" s="82">
        <f>H203+H209</f>
        <v>64980.1</v>
      </c>
      <c r="I202" s="134"/>
    </row>
    <row r="203" spans="1:9" ht="15.75" customHeight="1">
      <c r="A203" s="14">
        <v>147</v>
      </c>
      <c r="B203" s="17" t="s">
        <v>195</v>
      </c>
      <c r="C203" s="32"/>
      <c r="D203" s="78" t="s">
        <v>201</v>
      </c>
      <c r="E203" s="78" t="s">
        <v>196</v>
      </c>
      <c r="F203" s="76">
        <f aca="true" t="shared" si="36" ref="F203:H207">F204</f>
        <v>48528</v>
      </c>
      <c r="G203" s="76">
        <f t="shared" si="36"/>
        <v>48528</v>
      </c>
      <c r="H203" s="76">
        <f t="shared" si="36"/>
        <v>48528</v>
      </c>
      <c r="I203" s="68"/>
    </row>
    <row r="204" spans="1:8" ht="66.75" customHeight="1">
      <c r="A204" s="14">
        <v>148</v>
      </c>
      <c r="B204" s="17" t="s">
        <v>217</v>
      </c>
      <c r="C204" s="32">
        <v>100000000</v>
      </c>
      <c r="D204" s="78" t="s">
        <v>201</v>
      </c>
      <c r="E204" s="78" t="s">
        <v>196</v>
      </c>
      <c r="F204" s="76">
        <f t="shared" si="36"/>
        <v>48528</v>
      </c>
      <c r="G204" s="76">
        <f t="shared" si="36"/>
        <v>48528</v>
      </c>
      <c r="H204" s="76">
        <f t="shared" si="36"/>
        <v>48528</v>
      </c>
    </row>
    <row r="205" spans="1:8" ht="39" customHeight="1">
      <c r="A205" s="14">
        <v>149</v>
      </c>
      <c r="B205" s="90" t="s">
        <v>218</v>
      </c>
      <c r="C205" s="32">
        <v>140000000</v>
      </c>
      <c r="D205" s="78" t="s">
        <v>201</v>
      </c>
      <c r="E205" s="78" t="s">
        <v>196</v>
      </c>
      <c r="F205" s="76">
        <f t="shared" si="36"/>
        <v>48528</v>
      </c>
      <c r="G205" s="76">
        <f t="shared" si="36"/>
        <v>48528</v>
      </c>
      <c r="H205" s="76">
        <f t="shared" si="36"/>
        <v>48528</v>
      </c>
    </row>
    <row r="206" spans="1:8" ht="216" customHeight="1">
      <c r="A206" s="14">
        <v>150</v>
      </c>
      <c r="B206" s="100" t="s">
        <v>205</v>
      </c>
      <c r="C206" s="32">
        <v>140082110</v>
      </c>
      <c r="D206" s="78" t="s">
        <v>201</v>
      </c>
      <c r="E206" s="78" t="s">
        <v>196</v>
      </c>
      <c r="F206" s="76">
        <f t="shared" si="36"/>
        <v>48528</v>
      </c>
      <c r="G206" s="76">
        <f t="shared" si="36"/>
        <v>48528</v>
      </c>
      <c r="H206" s="76">
        <f t="shared" si="36"/>
        <v>48528</v>
      </c>
    </row>
    <row r="207" spans="1:8" ht="15" customHeight="1">
      <c r="A207" s="14">
        <v>151</v>
      </c>
      <c r="B207" s="74" t="s">
        <v>206</v>
      </c>
      <c r="C207" s="32">
        <v>140082110</v>
      </c>
      <c r="D207" s="78" t="s">
        <v>69</v>
      </c>
      <c r="E207" s="78" t="s">
        <v>196</v>
      </c>
      <c r="F207" s="76">
        <f t="shared" si="36"/>
        <v>48528</v>
      </c>
      <c r="G207" s="76">
        <f t="shared" si="36"/>
        <v>48528</v>
      </c>
      <c r="H207" s="76">
        <f t="shared" si="36"/>
        <v>48528</v>
      </c>
    </row>
    <row r="208" spans="1:8" ht="15" customHeight="1">
      <c r="A208" s="14">
        <v>152</v>
      </c>
      <c r="B208" s="97" t="s">
        <v>162</v>
      </c>
      <c r="C208" s="32">
        <v>140082110</v>
      </c>
      <c r="D208" s="155">
        <v>540</v>
      </c>
      <c r="E208" s="78" t="s">
        <v>196</v>
      </c>
      <c r="F208" s="76">
        <v>48528</v>
      </c>
      <c r="G208" s="76">
        <v>48528</v>
      </c>
      <c r="H208" s="76">
        <v>48528</v>
      </c>
    </row>
    <row r="209" spans="1:9" ht="51.75" customHeight="1">
      <c r="A209" s="14">
        <v>153</v>
      </c>
      <c r="B209" s="20" t="s">
        <v>219</v>
      </c>
      <c r="C209" s="32">
        <v>8100000000</v>
      </c>
      <c r="D209" s="155"/>
      <c r="E209" s="22" t="s">
        <v>182</v>
      </c>
      <c r="F209" s="76">
        <f aca="true" t="shared" si="37" ref="F209:H214">F210</f>
        <v>16452.1</v>
      </c>
      <c r="G209" s="76">
        <f t="shared" si="37"/>
        <v>16452.1</v>
      </c>
      <c r="H209" s="76">
        <f t="shared" si="37"/>
        <v>16452.1</v>
      </c>
      <c r="I209" s="68"/>
    </row>
    <row r="210" spans="1:8" ht="27.75" customHeight="1">
      <c r="A210" s="14">
        <v>154</v>
      </c>
      <c r="B210" s="20" t="s">
        <v>181</v>
      </c>
      <c r="C210" s="32">
        <v>8100000000</v>
      </c>
      <c r="D210" s="155"/>
      <c r="E210" s="22" t="s">
        <v>180</v>
      </c>
      <c r="F210" s="76">
        <f t="shared" si="37"/>
        <v>16452.1</v>
      </c>
      <c r="G210" s="76">
        <f t="shared" si="37"/>
        <v>16452.1</v>
      </c>
      <c r="H210" s="76">
        <f t="shared" si="37"/>
        <v>16452.1</v>
      </c>
    </row>
    <row r="211" spans="1:8" ht="29.25" customHeight="1">
      <c r="A211" s="14">
        <v>155</v>
      </c>
      <c r="B211" s="20" t="s">
        <v>220</v>
      </c>
      <c r="C211" s="32">
        <v>8100000000</v>
      </c>
      <c r="D211" s="155"/>
      <c r="E211" s="22" t="s">
        <v>180</v>
      </c>
      <c r="F211" s="76">
        <f t="shared" si="37"/>
        <v>16452.1</v>
      </c>
      <c r="G211" s="76">
        <f t="shared" si="37"/>
        <v>16452.1</v>
      </c>
      <c r="H211" s="76">
        <f t="shared" si="37"/>
        <v>16452.1</v>
      </c>
    </row>
    <row r="212" spans="1:8" ht="26.25" customHeight="1">
      <c r="A212" s="14">
        <v>156</v>
      </c>
      <c r="B212" s="20" t="s">
        <v>46</v>
      </c>
      <c r="C212" s="32">
        <v>8110000000</v>
      </c>
      <c r="D212" s="155"/>
      <c r="E212" s="22" t="s">
        <v>180</v>
      </c>
      <c r="F212" s="76">
        <f t="shared" si="37"/>
        <v>16452.1</v>
      </c>
      <c r="G212" s="76">
        <f t="shared" si="37"/>
        <v>16452.1</v>
      </c>
      <c r="H212" s="76">
        <f t="shared" si="37"/>
        <v>16452.1</v>
      </c>
    </row>
    <row r="213" spans="1:8" ht="139.5" customHeight="1">
      <c r="A213" s="14">
        <v>157</v>
      </c>
      <c r="B213" s="96" t="s">
        <v>207</v>
      </c>
      <c r="C213" s="32">
        <v>8110082090</v>
      </c>
      <c r="D213" s="78" t="s">
        <v>201</v>
      </c>
      <c r="E213" s="78" t="s">
        <v>180</v>
      </c>
      <c r="F213" s="76">
        <f t="shared" si="37"/>
        <v>16452.1</v>
      </c>
      <c r="G213" s="76">
        <f t="shared" si="37"/>
        <v>16452.1</v>
      </c>
      <c r="H213" s="76">
        <f t="shared" si="37"/>
        <v>16452.1</v>
      </c>
    </row>
    <row r="214" spans="1:8" ht="15" customHeight="1">
      <c r="A214" s="14">
        <v>158</v>
      </c>
      <c r="B214" s="74" t="s">
        <v>206</v>
      </c>
      <c r="C214" s="32">
        <v>8110082090</v>
      </c>
      <c r="D214" s="155">
        <v>500</v>
      </c>
      <c r="E214" s="78" t="s">
        <v>180</v>
      </c>
      <c r="F214" s="76">
        <f t="shared" si="37"/>
        <v>16452.1</v>
      </c>
      <c r="G214" s="76">
        <f t="shared" si="37"/>
        <v>16452.1</v>
      </c>
      <c r="H214" s="76">
        <f t="shared" si="37"/>
        <v>16452.1</v>
      </c>
    </row>
    <row r="215" spans="1:8" ht="15" customHeight="1">
      <c r="A215" s="14">
        <v>159</v>
      </c>
      <c r="B215" s="97" t="s">
        <v>162</v>
      </c>
      <c r="C215" s="32">
        <v>8110082090</v>
      </c>
      <c r="D215" s="155">
        <v>540</v>
      </c>
      <c r="E215" s="78" t="s">
        <v>180</v>
      </c>
      <c r="F215" s="76">
        <v>16452.1</v>
      </c>
      <c r="G215" s="76">
        <v>16452.1</v>
      </c>
      <c r="H215" s="76">
        <v>16452.1</v>
      </c>
    </row>
    <row r="216" spans="1:9" ht="15">
      <c r="A216" s="14">
        <v>160</v>
      </c>
      <c r="B216" s="13" t="s">
        <v>24</v>
      </c>
      <c r="C216" s="14"/>
      <c r="D216" s="18"/>
      <c r="E216" s="14"/>
      <c r="F216" s="67">
        <v>0</v>
      </c>
      <c r="G216" s="92">
        <f>'[5]прил 6 ведом'!H153</f>
        <v>158847</v>
      </c>
      <c r="H216" s="92">
        <f>'[5]прил 6 ведом'!I153</f>
        <v>313177</v>
      </c>
      <c r="I216" s="10"/>
    </row>
    <row r="217" spans="1:9" ht="15">
      <c r="A217" s="204"/>
      <c r="B217" s="205"/>
      <c r="C217" s="14"/>
      <c r="D217" s="19"/>
      <c r="E217" s="14"/>
      <c r="F217" s="56">
        <f>F12+F137+F154+F195+F202</f>
        <v>12614600.589999998</v>
      </c>
      <c r="G217" s="56">
        <f>G216+G195+G190++G154+G137+G12+G202</f>
        <v>6580411.34</v>
      </c>
      <c r="H217" s="56">
        <f>H216+H195+H190++H154+H137+H12+H202</f>
        <v>6590124.74</v>
      </c>
      <c r="I217" s="12"/>
    </row>
    <row r="218" ht="15" customHeight="1"/>
    <row r="219" spans="6:8" ht="15" customHeight="1">
      <c r="F219" s="68"/>
      <c r="G219" s="68"/>
      <c r="H219" s="68"/>
    </row>
  </sheetData>
  <sheetProtection/>
  <mergeCells count="14">
    <mergeCell ref="D8:D10"/>
    <mergeCell ref="E8:E10"/>
    <mergeCell ref="F8:F10"/>
    <mergeCell ref="G8:G10"/>
    <mergeCell ref="H8:H10"/>
    <mergeCell ref="A217:B217"/>
    <mergeCell ref="A1:H1"/>
    <mergeCell ref="A2:H2"/>
    <mergeCell ref="A3:H3"/>
    <mergeCell ref="A5:H6"/>
    <mergeCell ref="A7:H7"/>
    <mergeCell ref="A8:A10"/>
    <mergeCell ref="B8:B10"/>
    <mergeCell ref="C8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6"/>
  <sheetViews>
    <sheetView zoomScalePageLayoutView="0" workbookViewId="0" topLeftCell="A1">
      <selection activeCell="D181" sqref="D181"/>
    </sheetView>
  </sheetViews>
  <sheetFormatPr defaultColWidth="9.00390625" defaultRowHeight="12.75"/>
  <cols>
    <col min="1" max="1" width="4.125" style="0" customWidth="1"/>
    <col min="2" max="2" width="30.625" style="0" customWidth="1"/>
    <col min="3" max="3" width="6.125" style="0" customWidth="1"/>
    <col min="4" max="4" width="10.75390625" style="0" customWidth="1"/>
    <col min="5" max="5" width="5.75390625" style="0" customWidth="1"/>
    <col min="6" max="6" width="10.375" style="0" customWidth="1"/>
    <col min="7" max="7" width="9.625" style="0" customWidth="1"/>
    <col min="8" max="8" width="10.375" style="0" customWidth="1"/>
  </cols>
  <sheetData>
    <row r="1" spans="1:8" ht="12.75">
      <c r="A1" s="172" t="s">
        <v>413</v>
      </c>
      <c r="B1" s="172"/>
      <c r="C1" s="172"/>
      <c r="D1" s="172"/>
      <c r="E1" s="172"/>
      <c r="F1" s="172"/>
      <c r="G1" s="172"/>
      <c r="H1" s="172"/>
    </row>
    <row r="2" spans="1:8" ht="12.75">
      <c r="A2" s="175" t="s">
        <v>90</v>
      </c>
      <c r="B2" s="175"/>
      <c r="C2" s="175"/>
      <c r="D2" s="175"/>
      <c r="E2" s="175"/>
      <c r="F2" s="175"/>
      <c r="G2" s="175"/>
      <c r="H2" s="175"/>
    </row>
    <row r="3" spans="1:8" ht="12.75">
      <c r="A3" s="175" t="s">
        <v>414</v>
      </c>
      <c r="B3" s="175"/>
      <c r="C3" s="175"/>
      <c r="D3" s="175"/>
      <c r="E3" s="175"/>
      <c r="F3" s="175"/>
      <c r="G3" s="175"/>
      <c r="H3" s="175"/>
    </row>
    <row r="4" spans="1:5" ht="12.75">
      <c r="A4" s="3"/>
      <c r="B4" s="70"/>
      <c r="C4" s="70"/>
      <c r="D4" s="70"/>
      <c r="E4" s="70"/>
    </row>
    <row r="5" spans="1:7" ht="48" customHeight="1">
      <c r="A5" s="187" t="s">
        <v>415</v>
      </c>
      <c r="B5" s="187"/>
      <c r="C5" s="187"/>
      <c r="D5" s="187"/>
      <c r="E5" s="187"/>
      <c r="F5" s="187"/>
      <c r="G5" s="187"/>
    </row>
    <row r="6" spans="1:7" ht="40.5" customHeight="1">
      <c r="A6" s="187"/>
      <c r="B6" s="187"/>
      <c r="C6" s="187"/>
      <c r="D6" s="187"/>
      <c r="E6" s="187"/>
      <c r="F6" s="187"/>
      <c r="G6" s="187"/>
    </row>
    <row r="7" spans="1:5" ht="15.75" customHeight="1">
      <c r="A7" s="206" t="s">
        <v>36</v>
      </c>
      <c r="B7" s="206"/>
      <c r="C7" s="206"/>
      <c r="D7" s="206"/>
      <c r="E7" s="206"/>
    </row>
    <row r="8" spans="1:8" ht="12.75">
      <c r="A8" s="184" t="s">
        <v>141</v>
      </c>
      <c r="B8" s="182" t="s">
        <v>16</v>
      </c>
      <c r="C8" s="183" t="s">
        <v>164</v>
      </c>
      <c r="D8" s="184" t="s">
        <v>17</v>
      </c>
      <c r="E8" s="184" t="s">
        <v>18</v>
      </c>
      <c r="F8" s="182" t="s">
        <v>86</v>
      </c>
      <c r="G8" s="182" t="s">
        <v>70</v>
      </c>
      <c r="H8" s="182" t="s">
        <v>192</v>
      </c>
    </row>
    <row r="9" spans="1:8" ht="12.75" customHeight="1">
      <c r="A9" s="184"/>
      <c r="B9" s="207"/>
      <c r="C9" s="208"/>
      <c r="D9" s="184"/>
      <c r="E9" s="184"/>
      <c r="F9" s="203"/>
      <c r="G9" s="203"/>
      <c r="H9" s="203"/>
    </row>
    <row r="10" spans="1:8" ht="12.75">
      <c r="A10" s="184"/>
      <c r="B10" s="207"/>
      <c r="C10" s="208"/>
      <c r="D10" s="184"/>
      <c r="E10" s="184"/>
      <c r="F10" s="203"/>
      <c r="G10" s="203"/>
      <c r="H10" s="203"/>
    </row>
    <row r="11" spans="1:8" ht="19.5" customHeight="1">
      <c r="A11" s="14">
        <v>1</v>
      </c>
      <c r="B11" s="16" t="s">
        <v>26</v>
      </c>
      <c r="C11" s="14"/>
      <c r="D11" s="14"/>
      <c r="E11" s="14"/>
      <c r="F11" s="56">
        <f>F12+F59+F68+F84+F118+F139+F150+F170+F167+F181</f>
        <v>12614600.59</v>
      </c>
      <c r="G11" s="56">
        <f>G12+G59+G68+G84+G118+G139+G150+G170+G184+G167+G181</f>
        <v>6580411.34</v>
      </c>
      <c r="H11" s="56">
        <f>H12+H59+H68+H84+H118+H139+H150+H170+H184+H167+H181</f>
        <v>6590124.74</v>
      </c>
    </row>
    <row r="12" spans="1:8" ht="12.75">
      <c r="A12" s="14">
        <v>2</v>
      </c>
      <c r="B12" s="17" t="s">
        <v>221</v>
      </c>
      <c r="C12" s="18" t="s">
        <v>7</v>
      </c>
      <c r="D12" s="14"/>
      <c r="E12" s="14"/>
      <c r="F12" s="65">
        <f>F13+F19+F32+F38</f>
        <v>3797865.8099999996</v>
      </c>
      <c r="G12" s="65">
        <f>G13+G19+G32+G38</f>
        <v>3447435.84</v>
      </c>
      <c r="H12" s="65">
        <f>H13+H19+H32+H38</f>
        <v>3986770.44</v>
      </c>
    </row>
    <row r="13" spans="1:8" ht="51">
      <c r="A13" s="14">
        <v>3</v>
      </c>
      <c r="B13" s="17" t="s">
        <v>15</v>
      </c>
      <c r="C13" s="18" t="s">
        <v>8</v>
      </c>
      <c r="D13" s="14"/>
      <c r="E13" s="14"/>
      <c r="F13" s="65">
        <f aca="true" t="shared" si="0" ref="F13:H14">F14</f>
        <v>729204</v>
      </c>
      <c r="G13" s="65">
        <f t="shared" si="0"/>
        <v>729204</v>
      </c>
      <c r="H13" s="65">
        <f t="shared" si="0"/>
        <v>729204</v>
      </c>
    </row>
    <row r="14" spans="1:8" ht="51">
      <c r="A14" s="14">
        <v>4</v>
      </c>
      <c r="B14" s="17" t="s">
        <v>38</v>
      </c>
      <c r="C14" s="18" t="s">
        <v>8</v>
      </c>
      <c r="D14" s="31">
        <v>9100000000</v>
      </c>
      <c r="E14" s="14"/>
      <c r="F14" s="65">
        <f t="shared" si="0"/>
        <v>729204</v>
      </c>
      <c r="G14" s="65">
        <f t="shared" si="0"/>
        <v>729204</v>
      </c>
      <c r="H14" s="65">
        <f t="shared" si="0"/>
        <v>729204</v>
      </c>
    </row>
    <row r="15" spans="1:8" ht="25.5">
      <c r="A15" s="14">
        <v>5</v>
      </c>
      <c r="B15" s="13" t="s">
        <v>39</v>
      </c>
      <c r="C15" s="18" t="s">
        <v>8</v>
      </c>
      <c r="D15" s="31">
        <v>9110000000</v>
      </c>
      <c r="E15" s="14"/>
      <c r="F15" s="65">
        <f>F18</f>
        <v>729204</v>
      </c>
      <c r="G15" s="65">
        <f>G18</f>
        <v>729204</v>
      </c>
      <c r="H15" s="65">
        <f>H18</f>
        <v>729204</v>
      </c>
    </row>
    <row r="16" spans="1:8" ht="89.25">
      <c r="A16" s="14">
        <v>6</v>
      </c>
      <c r="B16" s="17" t="s">
        <v>40</v>
      </c>
      <c r="C16" s="18" t="s">
        <v>8</v>
      </c>
      <c r="D16" s="31">
        <v>9110080210</v>
      </c>
      <c r="E16" s="14"/>
      <c r="F16" s="65">
        <f aca="true" t="shared" si="1" ref="F16:H17">F17</f>
        <v>729204</v>
      </c>
      <c r="G16" s="65">
        <f t="shared" si="1"/>
        <v>729204</v>
      </c>
      <c r="H16" s="65">
        <f t="shared" si="1"/>
        <v>729204</v>
      </c>
    </row>
    <row r="17" spans="1:8" ht="88.5" customHeight="1">
      <c r="A17" s="14">
        <v>7</v>
      </c>
      <c r="B17" s="17" t="s">
        <v>58</v>
      </c>
      <c r="C17" s="18" t="s">
        <v>8</v>
      </c>
      <c r="D17" s="31">
        <v>9110080210</v>
      </c>
      <c r="E17" s="14">
        <v>100</v>
      </c>
      <c r="F17" s="65">
        <f t="shared" si="1"/>
        <v>729204</v>
      </c>
      <c r="G17" s="65">
        <f t="shared" si="1"/>
        <v>729204</v>
      </c>
      <c r="H17" s="65">
        <f t="shared" si="1"/>
        <v>729204</v>
      </c>
    </row>
    <row r="18" spans="1:8" ht="38.25">
      <c r="A18" s="14">
        <v>8</v>
      </c>
      <c r="B18" s="20" t="s">
        <v>41</v>
      </c>
      <c r="C18" s="22" t="s">
        <v>8</v>
      </c>
      <c r="D18" s="32">
        <v>9110080210</v>
      </c>
      <c r="E18" s="21">
        <v>120</v>
      </c>
      <c r="F18" s="76">
        <v>729204</v>
      </c>
      <c r="G18" s="76">
        <f>F18</f>
        <v>729204</v>
      </c>
      <c r="H18" s="76">
        <f>G18</f>
        <v>729204</v>
      </c>
    </row>
    <row r="19" spans="1:8" ht="66" customHeight="1">
      <c r="A19" s="14">
        <v>9</v>
      </c>
      <c r="B19" s="17" t="s">
        <v>167</v>
      </c>
      <c r="C19" s="18" t="s">
        <v>9</v>
      </c>
      <c r="D19" s="31"/>
      <c r="E19" s="14"/>
      <c r="F19" s="65">
        <f aca="true" t="shared" si="2" ref="F19:H21">F20</f>
        <v>2545729.3899999997</v>
      </c>
      <c r="G19" s="65">
        <f t="shared" si="2"/>
        <v>2183064.4</v>
      </c>
      <c r="H19" s="65">
        <f t="shared" si="2"/>
        <v>2722399</v>
      </c>
    </row>
    <row r="20" spans="1:8" ht="25.5">
      <c r="A20" s="14">
        <v>10</v>
      </c>
      <c r="B20" s="17" t="s">
        <v>42</v>
      </c>
      <c r="C20" s="18" t="s">
        <v>9</v>
      </c>
      <c r="D20" s="31">
        <v>8100000000</v>
      </c>
      <c r="E20" s="14"/>
      <c r="F20" s="65">
        <f t="shared" si="2"/>
        <v>2545729.3899999997</v>
      </c>
      <c r="G20" s="65">
        <f t="shared" si="2"/>
        <v>2183064.4</v>
      </c>
      <c r="H20" s="65">
        <f t="shared" si="2"/>
        <v>2722399</v>
      </c>
    </row>
    <row r="21" spans="1:8" ht="25.5">
      <c r="A21" s="14">
        <v>11</v>
      </c>
      <c r="B21" s="17" t="s">
        <v>46</v>
      </c>
      <c r="C21" s="18" t="s">
        <v>9</v>
      </c>
      <c r="D21" s="31">
        <v>8110000000</v>
      </c>
      <c r="E21" s="14"/>
      <c r="F21" s="65">
        <f t="shared" si="2"/>
        <v>2545729.3899999997</v>
      </c>
      <c r="G21" s="65">
        <f t="shared" si="2"/>
        <v>2183064.4</v>
      </c>
      <c r="H21" s="65">
        <f t="shared" si="2"/>
        <v>2722399</v>
      </c>
    </row>
    <row r="22" spans="1:8" s="120" customFormat="1" ht="63.75">
      <c r="A22" s="157">
        <v>12</v>
      </c>
      <c r="B22" s="156" t="s">
        <v>43</v>
      </c>
      <c r="C22" s="78" t="s">
        <v>9</v>
      </c>
      <c r="D22" s="79">
        <v>8110080210</v>
      </c>
      <c r="E22" s="157"/>
      <c r="F22" s="76">
        <f>F26+F28+F30+F24</f>
        <v>2545729.3899999997</v>
      </c>
      <c r="G22" s="76">
        <f>G26+G28+G30</f>
        <v>2183064.4</v>
      </c>
      <c r="H22" s="76">
        <f>H26+H28+H30</f>
        <v>2722399</v>
      </c>
    </row>
    <row r="23" spans="1:8" s="120" customFormat="1" ht="78.75" customHeight="1">
      <c r="A23" s="157">
        <v>13</v>
      </c>
      <c r="B23" s="156" t="s">
        <v>252</v>
      </c>
      <c r="C23" s="78" t="s">
        <v>9</v>
      </c>
      <c r="D23" s="79">
        <v>8110010210</v>
      </c>
      <c r="E23" s="157">
        <v>100</v>
      </c>
      <c r="F23" s="124">
        <f>F24</f>
        <v>246046</v>
      </c>
      <c r="G23" s="76">
        <v>0</v>
      </c>
      <c r="H23" s="76">
        <v>0</v>
      </c>
    </row>
    <row r="24" spans="1:8" ht="39.75" customHeight="1">
      <c r="A24" s="14">
        <v>14</v>
      </c>
      <c r="B24" s="156" t="s">
        <v>41</v>
      </c>
      <c r="C24" s="78" t="s">
        <v>9</v>
      </c>
      <c r="D24" s="79">
        <v>8110010210</v>
      </c>
      <c r="E24" s="157">
        <v>120</v>
      </c>
      <c r="F24" s="75">
        <v>246046</v>
      </c>
      <c r="G24" s="76">
        <v>0</v>
      </c>
      <c r="H24" s="76">
        <v>0</v>
      </c>
    </row>
    <row r="25" spans="1:8" s="120" customFormat="1" ht="67.5" customHeight="1">
      <c r="A25" s="157">
        <v>15</v>
      </c>
      <c r="B25" s="156" t="s">
        <v>43</v>
      </c>
      <c r="C25" s="78" t="s">
        <v>9</v>
      </c>
      <c r="D25" s="79">
        <v>8110080210</v>
      </c>
      <c r="E25" s="78" t="s">
        <v>201</v>
      </c>
      <c r="F25" s="75">
        <f aca="true" t="shared" si="3" ref="F25:H26">F26</f>
        <v>2040683.4</v>
      </c>
      <c r="G25" s="76">
        <f t="shared" si="3"/>
        <v>2178484.4</v>
      </c>
      <c r="H25" s="76">
        <f t="shared" si="3"/>
        <v>2717819</v>
      </c>
    </row>
    <row r="26" spans="1:8" s="120" customFormat="1" ht="79.5" customHeight="1">
      <c r="A26" s="157">
        <v>16</v>
      </c>
      <c r="B26" s="156" t="s">
        <v>58</v>
      </c>
      <c r="C26" s="78" t="s">
        <v>9</v>
      </c>
      <c r="D26" s="79">
        <v>8110080210</v>
      </c>
      <c r="E26" s="157">
        <v>100</v>
      </c>
      <c r="F26" s="76">
        <f t="shared" si="3"/>
        <v>2040683.4</v>
      </c>
      <c r="G26" s="76">
        <f t="shared" si="3"/>
        <v>2178484.4</v>
      </c>
      <c r="H26" s="76">
        <f t="shared" si="3"/>
        <v>2717819</v>
      </c>
    </row>
    <row r="27" spans="1:8" s="120" customFormat="1" ht="38.25">
      <c r="A27" s="157">
        <v>17</v>
      </c>
      <c r="B27" s="156" t="s">
        <v>41</v>
      </c>
      <c r="C27" s="78" t="s">
        <v>9</v>
      </c>
      <c r="D27" s="79">
        <v>8110080210</v>
      </c>
      <c r="E27" s="157">
        <v>120</v>
      </c>
      <c r="F27" s="76">
        <v>2040683.4</v>
      </c>
      <c r="G27" s="76">
        <v>2178484.4</v>
      </c>
      <c r="H27" s="76">
        <v>2717819</v>
      </c>
    </row>
    <row r="28" spans="1:8" s="120" customFormat="1" ht="25.5">
      <c r="A28" s="157">
        <v>18</v>
      </c>
      <c r="B28" s="156" t="s">
        <v>56</v>
      </c>
      <c r="C28" s="78" t="s">
        <v>9</v>
      </c>
      <c r="D28" s="79">
        <v>8110080210</v>
      </c>
      <c r="E28" s="157">
        <v>200</v>
      </c>
      <c r="F28" s="76">
        <f>F29</f>
        <v>254419.99</v>
      </c>
      <c r="G28" s="76">
        <f>G29</f>
        <v>0</v>
      </c>
      <c r="H28" s="76">
        <f>H29</f>
        <v>0</v>
      </c>
    </row>
    <row r="29" spans="1:8" s="120" customFormat="1" ht="38.25">
      <c r="A29" s="157">
        <v>19</v>
      </c>
      <c r="B29" s="156" t="s">
        <v>59</v>
      </c>
      <c r="C29" s="78" t="s">
        <v>9</v>
      </c>
      <c r="D29" s="79">
        <v>8110080210</v>
      </c>
      <c r="E29" s="157">
        <v>240</v>
      </c>
      <c r="F29" s="76">
        <v>254419.99</v>
      </c>
      <c r="G29" s="76">
        <v>0</v>
      </c>
      <c r="H29" s="76">
        <v>0</v>
      </c>
    </row>
    <row r="30" spans="1:8" ht="12.75">
      <c r="A30" s="14">
        <v>20</v>
      </c>
      <c r="B30" s="20" t="s">
        <v>44</v>
      </c>
      <c r="C30" s="22" t="s">
        <v>9</v>
      </c>
      <c r="D30" s="32">
        <v>8110080210</v>
      </c>
      <c r="E30" s="21">
        <v>800</v>
      </c>
      <c r="F30" s="65">
        <f>F31</f>
        <v>4580</v>
      </c>
      <c r="G30" s="65">
        <f>G31</f>
        <v>4580</v>
      </c>
      <c r="H30" s="65">
        <f>H31</f>
        <v>4580</v>
      </c>
    </row>
    <row r="31" spans="1:8" ht="12.75">
      <c r="A31" s="14">
        <v>21</v>
      </c>
      <c r="B31" s="20" t="s">
        <v>108</v>
      </c>
      <c r="C31" s="22" t="s">
        <v>9</v>
      </c>
      <c r="D31" s="32">
        <v>8110080210</v>
      </c>
      <c r="E31" s="21">
        <v>850</v>
      </c>
      <c r="F31" s="76">
        <v>4580</v>
      </c>
      <c r="G31" s="76">
        <v>4580</v>
      </c>
      <c r="H31" s="76">
        <v>4580</v>
      </c>
    </row>
    <row r="32" spans="1:8" ht="12.75">
      <c r="A32" s="14">
        <v>22</v>
      </c>
      <c r="B32" s="13" t="s">
        <v>168</v>
      </c>
      <c r="C32" s="18" t="s">
        <v>19</v>
      </c>
      <c r="D32" s="31"/>
      <c r="E32" s="14"/>
      <c r="F32" s="65">
        <f aca="true" t="shared" si="4" ref="F32:H33">F33</f>
        <v>1000</v>
      </c>
      <c r="G32" s="65">
        <f t="shared" si="4"/>
        <v>1000</v>
      </c>
      <c r="H32" s="65">
        <f t="shared" si="4"/>
        <v>1000</v>
      </c>
    </row>
    <row r="33" spans="1:8" ht="25.5">
      <c r="A33" s="14">
        <v>23</v>
      </c>
      <c r="B33" s="17" t="s">
        <v>42</v>
      </c>
      <c r="C33" s="18" t="s">
        <v>19</v>
      </c>
      <c r="D33" s="31">
        <v>8100000000</v>
      </c>
      <c r="E33" s="14"/>
      <c r="F33" s="65">
        <f t="shared" si="4"/>
        <v>1000</v>
      </c>
      <c r="G33" s="65">
        <f t="shared" si="4"/>
        <v>1000</v>
      </c>
      <c r="H33" s="65">
        <f t="shared" si="4"/>
        <v>1000</v>
      </c>
    </row>
    <row r="34" spans="1:8" ht="25.5">
      <c r="A34" s="14">
        <v>24</v>
      </c>
      <c r="B34" s="17" t="s">
        <v>416</v>
      </c>
      <c r="C34" s="18" t="s">
        <v>19</v>
      </c>
      <c r="D34" s="31">
        <v>8110000000</v>
      </c>
      <c r="E34" s="14"/>
      <c r="F34" s="65">
        <f>F36</f>
        <v>1000</v>
      </c>
      <c r="G34" s="65">
        <f>G36</f>
        <v>1000</v>
      </c>
      <c r="H34" s="65">
        <f>H36</f>
        <v>1000</v>
      </c>
    </row>
    <row r="35" spans="1:8" ht="53.25" customHeight="1">
      <c r="A35" s="14">
        <v>25</v>
      </c>
      <c r="B35" s="13" t="s">
        <v>417</v>
      </c>
      <c r="C35" s="18" t="s">
        <v>19</v>
      </c>
      <c r="D35" s="31">
        <v>8110080050</v>
      </c>
      <c r="E35" s="14"/>
      <c r="F35" s="65">
        <f aca="true" t="shared" si="5" ref="F35:H36">F36</f>
        <v>1000</v>
      </c>
      <c r="G35" s="65">
        <f t="shared" si="5"/>
        <v>1000</v>
      </c>
      <c r="H35" s="65">
        <f t="shared" si="5"/>
        <v>1000</v>
      </c>
    </row>
    <row r="36" spans="1:8" ht="12.75">
      <c r="A36" s="14">
        <v>26</v>
      </c>
      <c r="B36" s="13" t="s">
        <v>44</v>
      </c>
      <c r="C36" s="18" t="s">
        <v>19</v>
      </c>
      <c r="D36" s="31">
        <v>8110080050</v>
      </c>
      <c r="E36" s="18" t="s">
        <v>45</v>
      </c>
      <c r="F36" s="65">
        <f t="shared" si="5"/>
        <v>1000</v>
      </c>
      <c r="G36" s="65">
        <f t="shared" si="5"/>
        <v>1000</v>
      </c>
      <c r="H36" s="65">
        <f t="shared" si="5"/>
        <v>1000</v>
      </c>
    </row>
    <row r="37" spans="1:8" ht="12.75">
      <c r="A37" s="14">
        <v>27</v>
      </c>
      <c r="B37" s="13" t="s">
        <v>106</v>
      </c>
      <c r="C37" s="18" t="s">
        <v>19</v>
      </c>
      <c r="D37" s="31">
        <v>8110080050</v>
      </c>
      <c r="E37" s="18" t="s">
        <v>105</v>
      </c>
      <c r="F37" s="76">
        <v>1000</v>
      </c>
      <c r="G37" s="76">
        <v>1000</v>
      </c>
      <c r="H37" s="76">
        <v>1000</v>
      </c>
    </row>
    <row r="38" spans="1:8" ht="12.75">
      <c r="A38" s="14">
        <v>28</v>
      </c>
      <c r="B38" s="13" t="s">
        <v>174</v>
      </c>
      <c r="C38" s="18" t="s">
        <v>173</v>
      </c>
      <c r="D38" s="31"/>
      <c r="E38" s="18"/>
      <c r="F38" s="76">
        <f aca="true" t="shared" si="6" ref="F38:H39">F39</f>
        <v>521932.42</v>
      </c>
      <c r="G38" s="76">
        <f t="shared" si="6"/>
        <v>534167.44</v>
      </c>
      <c r="H38" s="76">
        <f t="shared" si="6"/>
        <v>534167.44</v>
      </c>
    </row>
    <row r="39" spans="1:8" ht="66.75" customHeight="1">
      <c r="A39" s="14">
        <v>29</v>
      </c>
      <c r="B39" s="17" t="s">
        <v>418</v>
      </c>
      <c r="C39" s="22" t="s">
        <v>173</v>
      </c>
      <c r="D39" s="32">
        <v>100000000</v>
      </c>
      <c r="E39" s="21"/>
      <c r="F39" s="65">
        <f t="shared" si="6"/>
        <v>521932.42</v>
      </c>
      <c r="G39" s="65">
        <f t="shared" si="6"/>
        <v>534167.44</v>
      </c>
      <c r="H39" s="65">
        <f t="shared" si="6"/>
        <v>534167.44</v>
      </c>
    </row>
    <row r="40" spans="1:8" ht="25.5">
      <c r="A40" s="14">
        <v>30</v>
      </c>
      <c r="B40" s="20" t="s">
        <v>419</v>
      </c>
      <c r="C40" s="22" t="s">
        <v>173</v>
      </c>
      <c r="D40" s="32">
        <v>110000000</v>
      </c>
      <c r="E40" s="21"/>
      <c r="F40" s="76">
        <f>F44+F47+F43+F55</f>
        <v>521932.42</v>
      </c>
      <c r="G40" s="76">
        <f>G44+G47+G43+G55</f>
        <v>534167.44</v>
      </c>
      <c r="H40" s="76">
        <f>H44+H47+H43+H55</f>
        <v>534167.44</v>
      </c>
    </row>
    <row r="41" spans="1:8" ht="80.25" customHeight="1">
      <c r="A41" s="14">
        <v>31</v>
      </c>
      <c r="B41" s="156" t="s">
        <v>420</v>
      </c>
      <c r="C41" s="78" t="s">
        <v>173</v>
      </c>
      <c r="D41" s="79">
        <v>110010210</v>
      </c>
      <c r="E41" s="78" t="s">
        <v>201</v>
      </c>
      <c r="F41" s="76">
        <f>F43</f>
        <v>72334</v>
      </c>
      <c r="G41" s="76">
        <f>G43</f>
        <v>0</v>
      </c>
      <c r="H41" s="76">
        <f>H43</f>
        <v>0</v>
      </c>
    </row>
    <row r="42" spans="1:8" s="120" customFormat="1" ht="80.25" customHeight="1">
      <c r="A42" s="157">
        <v>32</v>
      </c>
      <c r="B42" s="156" t="s">
        <v>58</v>
      </c>
      <c r="C42" s="78" t="s">
        <v>173</v>
      </c>
      <c r="D42" s="79">
        <v>110010210</v>
      </c>
      <c r="E42" s="157">
        <v>100</v>
      </c>
      <c r="F42" s="76">
        <f>F43</f>
        <v>72334</v>
      </c>
      <c r="G42" s="76">
        <f>G43</f>
        <v>0</v>
      </c>
      <c r="H42" s="76">
        <f>H43</f>
        <v>0</v>
      </c>
    </row>
    <row r="43" spans="1:8" s="120" customFormat="1" ht="42.75" customHeight="1">
      <c r="A43" s="157">
        <v>33</v>
      </c>
      <c r="B43" s="156" t="s">
        <v>41</v>
      </c>
      <c r="C43" s="78" t="s">
        <v>173</v>
      </c>
      <c r="D43" s="79">
        <v>110010210</v>
      </c>
      <c r="E43" s="157">
        <v>120</v>
      </c>
      <c r="F43" s="76">
        <v>72334</v>
      </c>
      <c r="G43" s="76">
        <v>0</v>
      </c>
      <c r="H43" s="76">
        <v>0</v>
      </c>
    </row>
    <row r="44" spans="1:8" s="120" customFormat="1" ht="102">
      <c r="A44" s="157">
        <v>34</v>
      </c>
      <c r="B44" s="156" t="s">
        <v>421</v>
      </c>
      <c r="C44" s="78" t="s">
        <v>173</v>
      </c>
      <c r="D44" s="79">
        <v>110081010</v>
      </c>
      <c r="E44" s="157"/>
      <c r="F44" s="76">
        <f aca="true" t="shared" si="7" ref="F44:H45">F45</f>
        <v>436719</v>
      </c>
      <c r="G44" s="76">
        <f t="shared" si="7"/>
        <v>529053</v>
      </c>
      <c r="H44" s="76">
        <f t="shared" si="7"/>
        <v>529053</v>
      </c>
    </row>
    <row r="45" spans="1:8" s="120" customFormat="1" ht="79.5" customHeight="1">
      <c r="A45" s="157">
        <v>35</v>
      </c>
      <c r="B45" s="156" t="s">
        <v>58</v>
      </c>
      <c r="C45" s="78" t="s">
        <v>173</v>
      </c>
      <c r="D45" s="79">
        <v>110081010</v>
      </c>
      <c r="E45" s="157">
        <v>100</v>
      </c>
      <c r="F45" s="76">
        <f t="shared" si="7"/>
        <v>436719</v>
      </c>
      <c r="G45" s="76">
        <f t="shared" si="7"/>
        <v>529053</v>
      </c>
      <c r="H45" s="76">
        <f t="shared" si="7"/>
        <v>529053</v>
      </c>
    </row>
    <row r="46" spans="1:8" s="120" customFormat="1" ht="38.25">
      <c r="A46" s="157">
        <v>36</v>
      </c>
      <c r="B46" s="156" t="s">
        <v>41</v>
      </c>
      <c r="C46" s="78" t="s">
        <v>173</v>
      </c>
      <c r="D46" s="79">
        <v>110081010</v>
      </c>
      <c r="E46" s="157">
        <v>120</v>
      </c>
      <c r="F46" s="76">
        <v>436719</v>
      </c>
      <c r="G46" s="76">
        <v>529053</v>
      </c>
      <c r="H46" s="76">
        <v>529053</v>
      </c>
    </row>
    <row r="47" spans="1:8" s="120" customFormat="1" ht="102">
      <c r="A47" s="157">
        <v>37</v>
      </c>
      <c r="B47" s="156" t="s">
        <v>122</v>
      </c>
      <c r="C47" s="78" t="s">
        <v>173</v>
      </c>
      <c r="D47" s="79">
        <v>110081060</v>
      </c>
      <c r="E47" s="157"/>
      <c r="F47" s="76">
        <f aca="true" t="shared" si="8" ref="F47:H48">F48</f>
        <v>7724.98</v>
      </c>
      <c r="G47" s="76">
        <f t="shared" si="8"/>
        <v>0</v>
      </c>
      <c r="H47" s="76">
        <f t="shared" si="8"/>
        <v>0</v>
      </c>
    </row>
    <row r="48" spans="1:8" s="120" customFormat="1" ht="80.25" customHeight="1">
      <c r="A48" s="157">
        <v>38</v>
      </c>
      <c r="B48" s="156" t="s">
        <v>58</v>
      </c>
      <c r="C48" s="78" t="s">
        <v>173</v>
      </c>
      <c r="D48" s="79">
        <v>110081060</v>
      </c>
      <c r="E48" s="157">
        <v>100</v>
      </c>
      <c r="F48" s="76">
        <f t="shared" si="8"/>
        <v>7724.98</v>
      </c>
      <c r="G48" s="76">
        <f t="shared" si="8"/>
        <v>0</v>
      </c>
      <c r="H48" s="76">
        <f t="shared" si="8"/>
        <v>0</v>
      </c>
    </row>
    <row r="49" spans="1:9" s="120" customFormat="1" ht="42.75" customHeight="1">
      <c r="A49" s="157">
        <v>39</v>
      </c>
      <c r="B49" s="156" t="s">
        <v>41</v>
      </c>
      <c r="C49" s="78" t="s">
        <v>173</v>
      </c>
      <c r="D49" s="79">
        <v>110081060</v>
      </c>
      <c r="E49" s="157">
        <v>120</v>
      </c>
      <c r="F49" s="76">
        <v>7724.98</v>
      </c>
      <c r="G49" s="76">
        <v>0</v>
      </c>
      <c r="H49" s="76">
        <v>0</v>
      </c>
      <c r="I49" s="86"/>
    </row>
    <row r="50" spans="1:8" ht="25.5">
      <c r="A50" s="14">
        <v>40</v>
      </c>
      <c r="B50" s="17" t="s">
        <v>42</v>
      </c>
      <c r="C50" s="18" t="s">
        <v>173</v>
      </c>
      <c r="D50" s="31">
        <v>8100000000</v>
      </c>
      <c r="E50" s="18"/>
      <c r="F50" s="65">
        <f>F51</f>
        <v>5154.44</v>
      </c>
      <c r="G50" s="65">
        <f>G51</f>
        <v>5114.44</v>
      </c>
      <c r="H50" s="65">
        <f>H51</f>
        <v>5114.44</v>
      </c>
    </row>
    <row r="51" spans="1:8" ht="25.5">
      <c r="A51" s="14">
        <v>41</v>
      </c>
      <c r="B51" s="17" t="s">
        <v>46</v>
      </c>
      <c r="C51" s="18" t="s">
        <v>173</v>
      </c>
      <c r="D51" s="31">
        <v>8110000000</v>
      </c>
      <c r="E51" s="18"/>
      <c r="F51" s="65">
        <f>F52+F56</f>
        <v>5154.44</v>
      </c>
      <c r="G51" s="65">
        <f>G52+G56</f>
        <v>5114.44</v>
      </c>
      <c r="H51" s="65">
        <f>H52+H56</f>
        <v>5114.44</v>
      </c>
    </row>
    <row r="52" spans="1:8" ht="25.5">
      <c r="A52" s="14">
        <v>42</v>
      </c>
      <c r="B52" s="17" t="s">
        <v>46</v>
      </c>
      <c r="C52" s="18" t="s">
        <v>173</v>
      </c>
      <c r="D52" s="31">
        <v>8180000000</v>
      </c>
      <c r="E52" s="18"/>
      <c r="F52" s="65">
        <f aca="true" t="shared" si="9" ref="F52:H54">F53</f>
        <v>5154.44</v>
      </c>
      <c r="G52" s="65">
        <f t="shared" si="9"/>
        <v>5114.44</v>
      </c>
      <c r="H52" s="65">
        <f t="shared" si="9"/>
        <v>5114.44</v>
      </c>
    </row>
    <row r="53" spans="1:8" ht="102">
      <c r="A53" s="14">
        <v>43</v>
      </c>
      <c r="B53" s="13" t="s">
        <v>47</v>
      </c>
      <c r="C53" s="18" t="s">
        <v>173</v>
      </c>
      <c r="D53" s="31">
        <v>8110075140</v>
      </c>
      <c r="E53" s="18"/>
      <c r="F53" s="65">
        <f t="shared" si="9"/>
        <v>5154.44</v>
      </c>
      <c r="G53" s="65">
        <f t="shared" si="9"/>
        <v>5114.44</v>
      </c>
      <c r="H53" s="65">
        <f t="shared" si="9"/>
        <v>5114.44</v>
      </c>
    </row>
    <row r="54" spans="1:8" ht="25.5">
      <c r="A54" s="14">
        <v>44</v>
      </c>
      <c r="B54" s="20" t="s">
        <v>56</v>
      </c>
      <c r="C54" s="22" t="s">
        <v>173</v>
      </c>
      <c r="D54" s="32">
        <v>8110075140</v>
      </c>
      <c r="E54" s="22" t="s">
        <v>57</v>
      </c>
      <c r="F54" s="65">
        <f t="shared" si="9"/>
        <v>5154.44</v>
      </c>
      <c r="G54" s="65">
        <f t="shared" si="9"/>
        <v>5114.44</v>
      </c>
      <c r="H54" s="65">
        <f t="shared" si="9"/>
        <v>5114.44</v>
      </c>
    </row>
    <row r="55" spans="1:8" ht="38.25">
      <c r="A55" s="14">
        <v>45</v>
      </c>
      <c r="B55" s="20" t="s">
        <v>59</v>
      </c>
      <c r="C55" s="22" t="s">
        <v>173</v>
      </c>
      <c r="D55" s="32">
        <v>8110075140</v>
      </c>
      <c r="E55" s="22" t="s">
        <v>60</v>
      </c>
      <c r="F55" s="76">
        <v>5154.44</v>
      </c>
      <c r="G55" s="76">
        <v>5114.44</v>
      </c>
      <c r="H55" s="76">
        <v>5114.44</v>
      </c>
    </row>
    <row r="56" spans="1:8" ht="89.25" hidden="1">
      <c r="A56" s="14">
        <v>40</v>
      </c>
      <c r="B56" s="17" t="s">
        <v>422</v>
      </c>
      <c r="C56" s="18" t="s">
        <v>173</v>
      </c>
      <c r="D56" s="31">
        <v>8110080850</v>
      </c>
      <c r="E56" s="18"/>
      <c r="F56" s="65">
        <f aca="true" t="shared" si="10" ref="F56:H57">F57</f>
        <v>0</v>
      </c>
      <c r="G56" s="65">
        <f t="shared" si="10"/>
        <v>0</v>
      </c>
      <c r="H56" s="65">
        <f t="shared" si="10"/>
        <v>0</v>
      </c>
    </row>
    <row r="57" spans="1:8" ht="25.5" hidden="1">
      <c r="A57" s="14">
        <v>41</v>
      </c>
      <c r="B57" s="20" t="s">
        <v>56</v>
      </c>
      <c r="C57" s="18" t="s">
        <v>173</v>
      </c>
      <c r="D57" s="31">
        <v>8110080850</v>
      </c>
      <c r="E57" s="18" t="s">
        <v>57</v>
      </c>
      <c r="F57" s="65">
        <f t="shared" si="10"/>
        <v>0</v>
      </c>
      <c r="G57" s="65">
        <f t="shared" si="10"/>
        <v>0</v>
      </c>
      <c r="H57" s="65">
        <f t="shared" si="10"/>
        <v>0</v>
      </c>
    </row>
    <row r="58" spans="1:8" ht="38.25" hidden="1">
      <c r="A58" s="14">
        <v>42</v>
      </c>
      <c r="B58" s="20" t="s">
        <v>59</v>
      </c>
      <c r="C58" s="18" t="s">
        <v>173</v>
      </c>
      <c r="D58" s="31">
        <v>8110080850</v>
      </c>
      <c r="E58" s="18" t="s">
        <v>60</v>
      </c>
      <c r="F58" s="85">
        <v>0</v>
      </c>
      <c r="G58" s="85">
        <v>0</v>
      </c>
      <c r="H58" s="85">
        <v>0</v>
      </c>
    </row>
    <row r="59" spans="1:8" ht="12.75">
      <c r="A59" s="14">
        <v>46</v>
      </c>
      <c r="B59" s="13" t="s">
        <v>222</v>
      </c>
      <c r="C59" s="18" t="s">
        <v>177</v>
      </c>
      <c r="D59" s="31"/>
      <c r="E59" s="18"/>
      <c r="F59" s="76">
        <f aca="true" t="shared" si="11" ref="F59:H62">F60</f>
        <v>98484.9</v>
      </c>
      <c r="G59" s="65">
        <f t="shared" si="11"/>
        <v>98487.9</v>
      </c>
      <c r="H59" s="65">
        <f t="shared" si="11"/>
        <v>99684.3</v>
      </c>
    </row>
    <row r="60" spans="1:8" ht="25.5">
      <c r="A60" s="14">
        <v>47</v>
      </c>
      <c r="B60" s="13" t="s">
        <v>176</v>
      </c>
      <c r="C60" s="18" t="s">
        <v>178</v>
      </c>
      <c r="D60" s="31"/>
      <c r="E60" s="18"/>
      <c r="F60" s="65">
        <f t="shared" si="11"/>
        <v>98484.9</v>
      </c>
      <c r="G60" s="65">
        <f t="shared" si="11"/>
        <v>98487.9</v>
      </c>
      <c r="H60" s="65">
        <f t="shared" si="11"/>
        <v>99684.3</v>
      </c>
    </row>
    <row r="61" spans="1:8" ht="25.5">
      <c r="A61" s="14">
        <v>48</v>
      </c>
      <c r="B61" s="17" t="s">
        <v>42</v>
      </c>
      <c r="C61" s="18" t="s">
        <v>178</v>
      </c>
      <c r="D61" s="31">
        <v>8100000000</v>
      </c>
      <c r="E61" s="18"/>
      <c r="F61" s="65">
        <f t="shared" si="11"/>
        <v>98484.9</v>
      </c>
      <c r="G61" s="65">
        <f t="shared" si="11"/>
        <v>98487.9</v>
      </c>
      <c r="H61" s="65">
        <f t="shared" si="11"/>
        <v>99684.3</v>
      </c>
    </row>
    <row r="62" spans="1:8" ht="25.5">
      <c r="A62" s="14">
        <v>49</v>
      </c>
      <c r="B62" s="17" t="s">
        <v>46</v>
      </c>
      <c r="C62" s="18" t="s">
        <v>178</v>
      </c>
      <c r="D62" s="31">
        <v>8110000000</v>
      </c>
      <c r="E62" s="18"/>
      <c r="F62" s="65">
        <f>F63</f>
        <v>98484.9</v>
      </c>
      <c r="G62" s="65">
        <f t="shared" si="11"/>
        <v>98487.9</v>
      </c>
      <c r="H62" s="65">
        <f t="shared" si="11"/>
        <v>99684.3</v>
      </c>
    </row>
    <row r="63" spans="1:8" ht="89.25">
      <c r="A63" s="14">
        <v>50</v>
      </c>
      <c r="B63" s="13" t="s">
        <v>27</v>
      </c>
      <c r="C63" s="18" t="s">
        <v>178</v>
      </c>
      <c r="D63" s="31">
        <v>8110051180</v>
      </c>
      <c r="E63" s="18"/>
      <c r="F63" s="65">
        <f>F65+F66</f>
        <v>98484.9</v>
      </c>
      <c r="G63" s="65">
        <f>G64+G66</f>
        <v>98487.9</v>
      </c>
      <c r="H63" s="65">
        <f>H64+H66</f>
        <v>99684.3</v>
      </c>
    </row>
    <row r="64" spans="1:8" ht="78.75" customHeight="1">
      <c r="A64" s="14">
        <v>51</v>
      </c>
      <c r="B64" s="17" t="s">
        <v>58</v>
      </c>
      <c r="C64" s="18" t="s">
        <v>178</v>
      </c>
      <c r="D64" s="31">
        <v>8110051180</v>
      </c>
      <c r="E64" s="18" t="s">
        <v>107</v>
      </c>
      <c r="F64" s="65">
        <f>F65</f>
        <v>72463</v>
      </c>
      <c r="G64" s="65">
        <f>G65</f>
        <v>72463</v>
      </c>
      <c r="H64" s="65">
        <f>H65</f>
        <v>72463</v>
      </c>
    </row>
    <row r="65" spans="1:8" ht="38.25">
      <c r="A65" s="14">
        <v>52</v>
      </c>
      <c r="B65" s="17" t="s">
        <v>41</v>
      </c>
      <c r="C65" s="23" t="s">
        <v>178</v>
      </c>
      <c r="D65" s="33">
        <v>8110051180</v>
      </c>
      <c r="E65" s="23" t="s">
        <v>55</v>
      </c>
      <c r="F65" s="76">
        <v>72463</v>
      </c>
      <c r="G65" s="76">
        <v>72463</v>
      </c>
      <c r="H65" s="76">
        <v>72463</v>
      </c>
    </row>
    <row r="66" spans="1:8" ht="25.5">
      <c r="A66" s="14">
        <v>53</v>
      </c>
      <c r="B66" s="17" t="s">
        <v>56</v>
      </c>
      <c r="C66" s="23" t="s">
        <v>178</v>
      </c>
      <c r="D66" s="33">
        <v>8110051180</v>
      </c>
      <c r="E66" s="23" t="s">
        <v>57</v>
      </c>
      <c r="F66" s="65">
        <f>F67</f>
        <v>26021.9</v>
      </c>
      <c r="G66" s="65">
        <f>G67</f>
        <v>26024.9</v>
      </c>
      <c r="H66" s="65">
        <f>H67</f>
        <v>27221.3</v>
      </c>
    </row>
    <row r="67" spans="1:8" ht="38.25">
      <c r="A67" s="157">
        <v>54</v>
      </c>
      <c r="B67" s="156" t="s">
        <v>59</v>
      </c>
      <c r="C67" s="78" t="s">
        <v>178</v>
      </c>
      <c r="D67" s="79">
        <v>8110051180</v>
      </c>
      <c r="E67" s="78" t="s">
        <v>60</v>
      </c>
      <c r="F67" s="76">
        <v>26021.9</v>
      </c>
      <c r="G67" s="76">
        <v>26024.9</v>
      </c>
      <c r="H67" s="76">
        <v>27221.3</v>
      </c>
    </row>
    <row r="68" spans="1:8" ht="38.25" customHeight="1">
      <c r="A68" s="14">
        <v>55</v>
      </c>
      <c r="B68" s="13" t="s">
        <v>423</v>
      </c>
      <c r="C68" s="18" t="s">
        <v>1</v>
      </c>
      <c r="D68" s="31"/>
      <c r="E68" s="18"/>
      <c r="F68" s="76">
        <f>F69</f>
        <v>96848</v>
      </c>
      <c r="G68" s="65">
        <f>G78</f>
        <v>51000</v>
      </c>
      <c r="H68" s="65">
        <f>H78</f>
        <v>0</v>
      </c>
    </row>
    <row r="69" spans="1:8" ht="38.25" customHeight="1">
      <c r="A69" s="14">
        <v>56</v>
      </c>
      <c r="B69" s="13" t="s">
        <v>254</v>
      </c>
      <c r="C69" s="18"/>
      <c r="D69" s="31"/>
      <c r="E69" s="18"/>
      <c r="F69" s="76">
        <f>F70</f>
        <v>96848</v>
      </c>
      <c r="G69" s="76">
        <f>G70</f>
        <v>0</v>
      </c>
      <c r="H69" s="76">
        <f>H70</f>
        <v>0</v>
      </c>
    </row>
    <row r="70" spans="1:8" ht="69" customHeight="1">
      <c r="A70" s="14">
        <v>57</v>
      </c>
      <c r="B70" s="13" t="s">
        <v>124</v>
      </c>
      <c r="C70" s="18" t="s">
        <v>253</v>
      </c>
      <c r="D70" s="31">
        <v>100000000</v>
      </c>
      <c r="E70" s="18"/>
      <c r="F70" s="76">
        <f>F71</f>
        <v>96848</v>
      </c>
      <c r="G70" s="76">
        <f>G71</f>
        <v>0</v>
      </c>
      <c r="H70" s="76">
        <f>H71</f>
        <v>0</v>
      </c>
    </row>
    <row r="71" spans="1:8" ht="38.25" customHeight="1">
      <c r="A71" s="14">
        <v>58</v>
      </c>
      <c r="B71" s="13" t="s">
        <v>255</v>
      </c>
      <c r="C71" s="18" t="s">
        <v>253</v>
      </c>
      <c r="D71" s="31">
        <v>1300000000</v>
      </c>
      <c r="E71" s="18"/>
      <c r="F71" s="76">
        <f>F74+F77+F78</f>
        <v>96848</v>
      </c>
      <c r="G71" s="65"/>
      <c r="H71" s="65"/>
    </row>
    <row r="72" spans="1:8" ht="129" customHeight="1">
      <c r="A72" s="14">
        <v>59</v>
      </c>
      <c r="B72" s="115" t="s">
        <v>120</v>
      </c>
      <c r="C72" s="78" t="s">
        <v>253</v>
      </c>
      <c r="D72" s="79">
        <v>130074120</v>
      </c>
      <c r="E72" s="78"/>
      <c r="F72" s="76">
        <f aca="true" t="shared" si="12" ref="F72:H73">F73</f>
        <v>45188</v>
      </c>
      <c r="G72" s="76">
        <f t="shared" si="12"/>
        <v>0</v>
      </c>
      <c r="H72" s="76">
        <f t="shared" si="12"/>
        <v>0</v>
      </c>
    </row>
    <row r="73" spans="1:8" ht="29.25" customHeight="1">
      <c r="A73" s="14">
        <v>60</v>
      </c>
      <c r="B73" s="116" t="s">
        <v>56</v>
      </c>
      <c r="C73" s="78" t="s">
        <v>253</v>
      </c>
      <c r="D73" s="79">
        <f>D72</f>
        <v>130074120</v>
      </c>
      <c r="E73" s="78" t="s">
        <v>57</v>
      </c>
      <c r="F73" s="76">
        <f t="shared" si="12"/>
        <v>45188</v>
      </c>
      <c r="G73" s="76">
        <f t="shared" si="12"/>
        <v>0</v>
      </c>
      <c r="H73" s="76">
        <f t="shared" si="12"/>
        <v>0</v>
      </c>
    </row>
    <row r="74" spans="1:8" ht="45" customHeight="1">
      <c r="A74" s="14">
        <v>61</v>
      </c>
      <c r="B74" s="116" t="s">
        <v>59</v>
      </c>
      <c r="C74" s="78" t="s">
        <v>253</v>
      </c>
      <c r="D74" s="79">
        <v>130074120</v>
      </c>
      <c r="E74" s="78" t="s">
        <v>60</v>
      </c>
      <c r="F74" s="76">
        <v>45188</v>
      </c>
      <c r="G74" s="76">
        <v>0</v>
      </c>
      <c r="H74" s="76">
        <v>0</v>
      </c>
    </row>
    <row r="75" spans="1:8" ht="131.25" customHeight="1">
      <c r="A75" s="14">
        <v>62</v>
      </c>
      <c r="B75" s="116" t="s">
        <v>256</v>
      </c>
      <c r="C75" s="78" t="s">
        <v>253</v>
      </c>
      <c r="D75" s="79" t="s">
        <v>257</v>
      </c>
      <c r="E75" s="78"/>
      <c r="F75" s="76">
        <f>F76</f>
        <v>2259</v>
      </c>
      <c r="G75" s="76">
        <v>0</v>
      </c>
      <c r="H75" s="76">
        <v>0</v>
      </c>
    </row>
    <row r="76" spans="1:8" ht="32.25" customHeight="1">
      <c r="A76" s="14">
        <v>63</v>
      </c>
      <c r="B76" s="116" t="s">
        <v>56</v>
      </c>
      <c r="C76" s="78" t="s">
        <v>253</v>
      </c>
      <c r="D76" s="79" t="str">
        <f>D75</f>
        <v>01300S4120</v>
      </c>
      <c r="E76" s="78" t="s">
        <v>57</v>
      </c>
      <c r="F76" s="76">
        <f>F77</f>
        <v>2259</v>
      </c>
      <c r="G76" s="76">
        <v>0</v>
      </c>
      <c r="H76" s="76">
        <v>0</v>
      </c>
    </row>
    <row r="77" spans="1:8" ht="46.5" customHeight="1">
      <c r="A77" s="14">
        <v>64</v>
      </c>
      <c r="B77" s="116" t="s">
        <v>59</v>
      </c>
      <c r="C77" s="78" t="s">
        <v>253</v>
      </c>
      <c r="D77" s="79">
        <v>130074120</v>
      </c>
      <c r="E77" s="78" t="s">
        <v>60</v>
      </c>
      <c r="F77" s="76">
        <v>2259</v>
      </c>
      <c r="G77" s="76">
        <v>0</v>
      </c>
      <c r="H77" s="76">
        <v>0</v>
      </c>
    </row>
    <row r="78" spans="1:8" ht="38.25">
      <c r="A78" s="14">
        <v>65</v>
      </c>
      <c r="B78" s="156" t="s">
        <v>0</v>
      </c>
      <c r="C78" s="78" t="s">
        <v>2</v>
      </c>
      <c r="D78" s="79"/>
      <c r="E78" s="78"/>
      <c r="F78" s="76">
        <f>F79</f>
        <v>49401</v>
      </c>
      <c r="G78" s="76">
        <f aca="true" t="shared" si="13" ref="G78:H80">G79</f>
        <v>51000</v>
      </c>
      <c r="H78" s="76">
        <f t="shared" si="13"/>
        <v>0</v>
      </c>
    </row>
    <row r="79" spans="1:8" ht="67.5" customHeight="1">
      <c r="A79" s="14">
        <v>66</v>
      </c>
      <c r="B79" s="156" t="s">
        <v>124</v>
      </c>
      <c r="C79" s="78" t="s">
        <v>2</v>
      </c>
      <c r="D79" s="79">
        <v>100000000</v>
      </c>
      <c r="E79" s="78"/>
      <c r="F79" s="76">
        <f>F80</f>
        <v>49401</v>
      </c>
      <c r="G79" s="76">
        <f>G80</f>
        <v>51000</v>
      </c>
      <c r="H79" s="76">
        <f>H80</f>
        <v>0</v>
      </c>
    </row>
    <row r="80" spans="1:8" ht="38.25">
      <c r="A80" s="14">
        <v>67</v>
      </c>
      <c r="B80" s="156" t="s">
        <v>424</v>
      </c>
      <c r="C80" s="78" t="s">
        <v>2</v>
      </c>
      <c r="D80" s="79">
        <v>130000000</v>
      </c>
      <c r="E80" s="78"/>
      <c r="F80" s="76">
        <f>F81</f>
        <v>49401</v>
      </c>
      <c r="G80" s="76">
        <f t="shared" si="13"/>
        <v>51000</v>
      </c>
      <c r="H80" s="76">
        <f t="shared" si="13"/>
        <v>0</v>
      </c>
    </row>
    <row r="81" spans="1:8" ht="119.25" customHeight="1">
      <c r="A81" s="14">
        <v>68</v>
      </c>
      <c r="B81" s="156" t="s">
        <v>120</v>
      </c>
      <c r="C81" s="78" t="s">
        <v>2</v>
      </c>
      <c r="D81" s="79">
        <v>130082020</v>
      </c>
      <c r="E81" s="78"/>
      <c r="F81" s="76">
        <f>F82</f>
        <v>49401</v>
      </c>
      <c r="G81" s="76">
        <f>G82</f>
        <v>51000</v>
      </c>
      <c r="H81" s="76">
        <f>H82</f>
        <v>0</v>
      </c>
    </row>
    <row r="82" spans="1:8" ht="25.5">
      <c r="A82" s="14">
        <v>69</v>
      </c>
      <c r="B82" s="156" t="s">
        <v>56</v>
      </c>
      <c r="C82" s="78" t="s">
        <v>2</v>
      </c>
      <c r="D82" s="79">
        <v>130082020</v>
      </c>
      <c r="E82" s="78" t="s">
        <v>57</v>
      </c>
      <c r="F82" s="76">
        <f>F83</f>
        <v>49401</v>
      </c>
      <c r="G82" s="76">
        <f>G83</f>
        <v>51000</v>
      </c>
      <c r="H82" s="76">
        <f>H83</f>
        <v>0</v>
      </c>
    </row>
    <row r="83" spans="1:8" ht="38.25">
      <c r="A83" s="14">
        <v>70</v>
      </c>
      <c r="B83" s="156" t="s">
        <v>59</v>
      </c>
      <c r="C83" s="78" t="s">
        <v>2</v>
      </c>
      <c r="D83" s="79">
        <v>130082020</v>
      </c>
      <c r="E83" s="78" t="s">
        <v>60</v>
      </c>
      <c r="F83" s="76">
        <v>49401</v>
      </c>
      <c r="G83" s="76">
        <v>51000</v>
      </c>
      <c r="H83" s="76">
        <v>0</v>
      </c>
    </row>
    <row r="84" spans="1:8" ht="12.75">
      <c r="A84" s="14">
        <v>71</v>
      </c>
      <c r="B84" s="156" t="s">
        <v>223</v>
      </c>
      <c r="C84" s="78" t="s">
        <v>63</v>
      </c>
      <c r="D84" s="79"/>
      <c r="E84" s="78"/>
      <c r="F84" s="76">
        <f aca="true" t="shared" si="14" ref="F84:H86">F85</f>
        <v>3539302.9699999997</v>
      </c>
      <c r="G84" s="76">
        <f t="shared" si="14"/>
        <v>360776</v>
      </c>
      <c r="H84" s="76">
        <f t="shared" si="14"/>
        <v>388893</v>
      </c>
    </row>
    <row r="85" spans="1:8" ht="16.5" customHeight="1">
      <c r="A85" s="14">
        <v>72</v>
      </c>
      <c r="B85" s="156" t="s">
        <v>48</v>
      </c>
      <c r="C85" s="78" t="s">
        <v>64</v>
      </c>
      <c r="D85" s="79"/>
      <c r="E85" s="78"/>
      <c r="F85" s="76">
        <f t="shared" si="14"/>
        <v>3539302.9699999997</v>
      </c>
      <c r="G85" s="76">
        <f t="shared" si="14"/>
        <v>360776</v>
      </c>
      <c r="H85" s="76">
        <f t="shared" si="14"/>
        <v>388893</v>
      </c>
    </row>
    <row r="86" spans="1:8" ht="63.75" customHeight="1">
      <c r="A86" s="14">
        <v>73</v>
      </c>
      <c r="B86" s="156" t="s">
        <v>124</v>
      </c>
      <c r="C86" s="78" t="s">
        <v>64</v>
      </c>
      <c r="D86" s="79">
        <v>100000000</v>
      </c>
      <c r="E86" s="78"/>
      <c r="F86" s="76">
        <f>F87</f>
        <v>3539302.9699999997</v>
      </c>
      <c r="G86" s="76">
        <f t="shared" si="14"/>
        <v>360776</v>
      </c>
      <c r="H86" s="76">
        <f t="shared" si="14"/>
        <v>388893</v>
      </c>
    </row>
    <row r="87" spans="1:8" ht="39.75" customHeight="1">
      <c r="A87" s="14">
        <v>74</v>
      </c>
      <c r="B87" s="156" t="s">
        <v>425</v>
      </c>
      <c r="C87" s="78" t="s">
        <v>64</v>
      </c>
      <c r="D87" s="79">
        <v>120000000</v>
      </c>
      <c r="E87" s="78"/>
      <c r="F87" s="76">
        <f>F100+F103+F88+F91+F99+F96+F112+F115+F108</f>
        <v>3539302.9699999997</v>
      </c>
      <c r="G87" s="76">
        <f>G100+G103+G88+G91+G99+G96+G112+G115+G108</f>
        <v>360776</v>
      </c>
      <c r="H87" s="76">
        <f>H100+H103+H88+H91+H99+H96+H112+H115+H108</f>
        <v>388893</v>
      </c>
    </row>
    <row r="88" spans="1:8" ht="147" customHeight="1" hidden="1">
      <c r="A88" s="14">
        <v>60</v>
      </c>
      <c r="B88" s="93" t="s">
        <v>200</v>
      </c>
      <c r="C88" s="78" t="s">
        <v>64</v>
      </c>
      <c r="D88" s="79">
        <v>120075080</v>
      </c>
      <c r="E88" s="78" t="s">
        <v>201</v>
      </c>
      <c r="F88" s="76">
        <f aca="true" t="shared" si="15" ref="F88:H89">F89</f>
        <v>0</v>
      </c>
      <c r="G88" s="76">
        <f t="shared" si="15"/>
        <v>0</v>
      </c>
      <c r="H88" s="76">
        <f t="shared" si="15"/>
        <v>0</v>
      </c>
    </row>
    <row r="89" spans="1:8" ht="38.25" hidden="1">
      <c r="A89" s="14">
        <v>61</v>
      </c>
      <c r="B89" s="94" t="s">
        <v>202</v>
      </c>
      <c r="C89" s="78" t="s">
        <v>64</v>
      </c>
      <c r="D89" s="79">
        <v>120075080</v>
      </c>
      <c r="E89" s="78" t="s">
        <v>57</v>
      </c>
      <c r="F89" s="76">
        <f t="shared" si="15"/>
        <v>0</v>
      </c>
      <c r="G89" s="76">
        <f t="shared" si="15"/>
        <v>0</v>
      </c>
      <c r="H89" s="76">
        <f t="shared" si="15"/>
        <v>0</v>
      </c>
    </row>
    <row r="90" spans="1:8" ht="38.25" hidden="1">
      <c r="A90" s="14">
        <v>62</v>
      </c>
      <c r="B90" s="95" t="s">
        <v>59</v>
      </c>
      <c r="C90" s="78" t="s">
        <v>64</v>
      </c>
      <c r="D90" s="79">
        <v>120075080</v>
      </c>
      <c r="E90" s="78" t="s">
        <v>60</v>
      </c>
      <c r="F90" s="76">
        <v>0</v>
      </c>
      <c r="G90" s="76">
        <v>0</v>
      </c>
      <c r="H90" s="76">
        <v>0</v>
      </c>
    </row>
    <row r="91" spans="1:8" ht="191.25" hidden="1">
      <c r="A91" s="14">
        <v>63</v>
      </c>
      <c r="B91" s="93" t="s">
        <v>203</v>
      </c>
      <c r="C91" s="78" t="s">
        <v>64</v>
      </c>
      <c r="D91" s="79" t="s">
        <v>204</v>
      </c>
      <c r="E91" s="78" t="s">
        <v>201</v>
      </c>
      <c r="F91" s="76">
        <f aca="true" t="shared" si="16" ref="F91:H92">F92</f>
        <v>0</v>
      </c>
      <c r="G91" s="76">
        <f t="shared" si="16"/>
        <v>0</v>
      </c>
      <c r="H91" s="76">
        <f t="shared" si="16"/>
        <v>0</v>
      </c>
    </row>
    <row r="92" spans="1:8" ht="38.25" hidden="1">
      <c r="A92" s="14">
        <v>64</v>
      </c>
      <c r="B92" s="94" t="s">
        <v>202</v>
      </c>
      <c r="C92" s="78" t="s">
        <v>64</v>
      </c>
      <c r="D92" s="79" t="s">
        <v>204</v>
      </c>
      <c r="E92" s="78" t="s">
        <v>57</v>
      </c>
      <c r="F92" s="76">
        <f t="shared" si="16"/>
        <v>0</v>
      </c>
      <c r="G92" s="76">
        <f t="shared" si="16"/>
        <v>0</v>
      </c>
      <c r="H92" s="76">
        <f t="shared" si="16"/>
        <v>0</v>
      </c>
    </row>
    <row r="93" spans="1:8" ht="38.25" hidden="1">
      <c r="A93" s="14">
        <v>65</v>
      </c>
      <c r="B93" s="95" t="s">
        <v>59</v>
      </c>
      <c r="C93" s="78" t="s">
        <v>64</v>
      </c>
      <c r="D93" s="79" t="s">
        <v>204</v>
      </c>
      <c r="E93" s="78" t="s">
        <v>60</v>
      </c>
      <c r="F93" s="76">
        <v>0</v>
      </c>
      <c r="G93" s="76">
        <v>0</v>
      </c>
      <c r="H93" s="76">
        <v>0</v>
      </c>
    </row>
    <row r="94" spans="1:8" ht="156" customHeight="1">
      <c r="A94" s="14">
        <v>75</v>
      </c>
      <c r="B94" s="156" t="s">
        <v>426</v>
      </c>
      <c r="C94" s="78" t="s">
        <v>64</v>
      </c>
      <c r="D94" s="79">
        <v>120075080</v>
      </c>
      <c r="E94" s="78"/>
      <c r="F94" s="76">
        <f aca="true" t="shared" si="17" ref="F94:H95">F95</f>
        <v>210200</v>
      </c>
      <c r="G94" s="76">
        <f t="shared" si="17"/>
        <v>218376</v>
      </c>
      <c r="H94" s="76">
        <f t="shared" si="17"/>
        <v>226893</v>
      </c>
    </row>
    <row r="95" spans="1:8" ht="28.5" customHeight="1">
      <c r="A95" s="14">
        <v>76</v>
      </c>
      <c r="B95" s="156" t="str">
        <f>B101</f>
        <v>Закупки товаров, работ и услуг для обеспечения государственных (муниципальных) нужд</v>
      </c>
      <c r="C95" s="78" t="s">
        <v>64</v>
      </c>
      <c r="D95" s="79">
        <v>120075080</v>
      </c>
      <c r="E95" s="78" t="s">
        <v>57</v>
      </c>
      <c r="F95" s="76">
        <f t="shared" si="17"/>
        <v>210200</v>
      </c>
      <c r="G95" s="76">
        <f t="shared" si="17"/>
        <v>218376</v>
      </c>
      <c r="H95" s="76">
        <f t="shared" si="17"/>
        <v>226893</v>
      </c>
    </row>
    <row r="96" spans="1:8" ht="41.25" customHeight="1">
      <c r="A96" s="14">
        <v>77</v>
      </c>
      <c r="B96" s="156" t="str">
        <f>B102</f>
        <v>Иные закупки товаров, работ и услуг для обеспечения государственных (муниципальных) нужд</v>
      </c>
      <c r="C96" s="78" t="s">
        <v>64</v>
      </c>
      <c r="D96" s="79">
        <v>120075080</v>
      </c>
      <c r="E96" s="78" t="s">
        <v>60</v>
      </c>
      <c r="F96" s="76">
        <v>210200</v>
      </c>
      <c r="G96" s="76">
        <v>218376</v>
      </c>
      <c r="H96" s="76">
        <v>226893</v>
      </c>
    </row>
    <row r="97" spans="1:8" ht="195" customHeight="1">
      <c r="A97" s="14">
        <v>78</v>
      </c>
      <c r="B97" s="156" t="s">
        <v>427</v>
      </c>
      <c r="C97" s="78" t="s">
        <v>64</v>
      </c>
      <c r="D97" s="79" t="s">
        <v>259</v>
      </c>
      <c r="E97" s="78"/>
      <c r="F97" s="76">
        <f aca="true" t="shared" si="18" ref="F97:H98">F98</f>
        <v>2523</v>
      </c>
      <c r="G97" s="76">
        <f t="shared" si="18"/>
        <v>0</v>
      </c>
      <c r="H97" s="76">
        <f t="shared" si="18"/>
        <v>0</v>
      </c>
    </row>
    <row r="98" spans="1:8" ht="40.5" customHeight="1">
      <c r="A98" s="14">
        <v>79</v>
      </c>
      <c r="B98" s="156" t="str">
        <f>B95</f>
        <v>Закупки товаров, работ и услуг для обеспечения государственных (муниципальных) нужд</v>
      </c>
      <c r="C98" s="78" t="s">
        <v>64</v>
      </c>
      <c r="D98" s="79" t="str">
        <f>D97</f>
        <v>1200S5080</v>
      </c>
      <c r="E98" s="78" t="s">
        <v>57</v>
      </c>
      <c r="F98" s="76">
        <f t="shared" si="18"/>
        <v>2523</v>
      </c>
      <c r="G98" s="76">
        <f t="shared" si="18"/>
        <v>0</v>
      </c>
      <c r="H98" s="76">
        <f t="shared" si="18"/>
        <v>0</v>
      </c>
    </row>
    <row r="99" spans="1:8" ht="44.25" customHeight="1">
      <c r="A99" s="14">
        <v>80</v>
      </c>
      <c r="B99" s="156" t="str">
        <f>B102</f>
        <v>Иные закупки товаров, работ и услуг для обеспечения государственных (муниципальных) нужд</v>
      </c>
      <c r="C99" s="78" t="s">
        <v>64</v>
      </c>
      <c r="D99" s="79" t="str">
        <f>D98</f>
        <v>1200S5080</v>
      </c>
      <c r="E99" s="78" t="s">
        <v>60</v>
      </c>
      <c r="F99" s="76">
        <v>2523</v>
      </c>
      <c r="G99" s="76">
        <v>0</v>
      </c>
      <c r="H99" s="76">
        <v>0</v>
      </c>
    </row>
    <row r="100" spans="1:8" ht="140.25">
      <c r="A100" s="14">
        <v>81</v>
      </c>
      <c r="B100" s="156" t="s">
        <v>428</v>
      </c>
      <c r="C100" s="78" t="s">
        <v>64</v>
      </c>
      <c r="D100" s="79">
        <v>120081090</v>
      </c>
      <c r="E100" s="78"/>
      <c r="F100" s="76">
        <f aca="true" t="shared" si="19" ref="F100:H101">F101</f>
        <v>143346.07</v>
      </c>
      <c r="G100" s="76">
        <f t="shared" si="19"/>
        <v>142400</v>
      </c>
      <c r="H100" s="76">
        <f>H101</f>
        <v>162000</v>
      </c>
    </row>
    <row r="101" spans="1:8" ht="38.25">
      <c r="A101" s="14">
        <v>82</v>
      </c>
      <c r="B101" s="156" t="s">
        <v>404</v>
      </c>
      <c r="C101" s="78" t="s">
        <v>64</v>
      </c>
      <c r="D101" s="79">
        <v>120081090</v>
      </c>
      <c r="E101" s="78" t="s">
        <v>57</v>
      </c>
      <c r="F101" s="76">
        <f t="shared" si="19"/>
        <v>143346.07</v>
      </c>
      <c r="G101" s="76">
        <f t="shared" si="19"/>
        <v>142400</v>
      </c>
      <c r="H101" s="76">
        <f t="shared" si="19"/>
        <v>162000</v>
      </c>
    </row>
    <row r="102" spans="1:8" ht="38.25">
      <c r="A102" s="14">
        <v>83</v>
      </c>
      <c r="B102" s="156" t="s">
        <v>59</v>
      </c>
      <c r="C102" s="78" t="s">
        <v>64</v>
      </c>
      <c r="D102" s="79">
        <v>120081090</v>
      </c>
      <c r="E102" s="78" t="s">
        <v>60</v>
      </c>
      <c r="F102" s="76">
        <v>143346.07</v>
      </c>
      <c r="G102" s="76">
        <v>142400</v>
      </c>
      <c r="H102" s="76">
        <v>162000</v>
      </c>
    </row>
    <row r="103" spans="1:8" s="120" customFormat="1" ht="144" customHeight="1">
      <c r="A103" s="157">
        <v>84</v>
      </c>
      <c r="B103" s="115" t="s">
        <v>405</v>
      </c>
      <c r="C103" s="78" t="s">
        <v>64</v>
      </c>
      <c r="D103" s="79" t="s">
        <v>391</v>
      </c>
      <c r="E103" s="78"/>
      <c r="F103" s="76">
        <f aca="true" t="shared" si="20" ref="F103:H104">F104</f>
        <v>3109322</v>
      </c>
      <c r="G103" s="76">
        <f t="shared" si="20"/>
        <v>0</v>
      </c>
      <c r="H103" s="76">
        <f t="shared" si="20"/>
        <v>0</v>
      </c>
    </row>
    <row r="104" spans="1:8" s="120" customFormat="1" ht="25.5">
      <c r="A104" s="157">
        <v>85</v>
      </c>
      <c r="B104" s="156" t="s">
        <v>56</v>
      </c>
      <c r="C104" s="78" t="s">
        <v>64</v>
      </c>
      <c r="D104" s="79" t="s">
        <v>391</v>
      </c>
      <c r="E104" s="78" t="s">
        <v>57</v>
      </c>
      <c r="F104" s="76">
        <f t="shared" si="20"/>
        <v>3109322</v>
      </c>
      <c r="G104" s="76">
        <f t="shared" si="20"/>
        <v>0</v>
      </c>
      <c r="H104" s="76">
        <f t="shared" si="20"/>
        <v>0</v>
      </c>
    </row>
    <row r="105" spans="1:8" s="120" customFormat="1" ht="38.25">
      <c r="A105" s="157">
        <v>86</v>
      </c>
      <c r="B105" s="156" t="s">
        <v>59</v>
      </c>
      <c r="C105" s="78" t="s">
        <v>64</v>
      </c>
      <c r="D105" s="79" t="s">
        <v>391</v>
      </c>
      <c r="E105" s="78" t="s">
        <v>60</v>
      </c>
      <c r="F105" s="76">
        <v>3109322</v>
      </c>
      <c r="G105" s="76">
        <v>0</v>
      </c>
      <c r="H105" s="76">
        <v>0</v>
      </c>
    </row>
    <row r="106" spans="1:8" s="120" customFormat="1" ht="154.5" customHeight="1">
      <c r="A106" s="157">
        <v>87</v>
      </c>
      <c r="B106" s="115" t="s">
        <v>406</v>
      </c>
      <c r="C106" s="78" t="s">
        <v>64</v>
      </c>
      <c r="D106" s="79" t="s">
        <v>391</v>
      </c>
      <c r="E106" s="78"/>
      <c r="F106" s="76">
        <f aca="true" t="shared" si="21" ref="F106:H107">F107</f>
        <v>37311.9</v>
      </c>
      <c r="G106" s="76">
        <f t="shared" si="21"/>
        <v>0</v>
      </c>
      <c r="H106" s="76">
        <f t="shared" si="21"/>
        <v>0</v>
      </c>
    </row>
    <row r="107" spans="1:8" s="120" customFormat="1" ht="38.25" customHeight="1">
      <c r="A107" s="157">
        <v>88</v>
      </c>
      <c r="B107" s="156" t="s">
        <v>404</v>
      </c>
      <c r="C107" s="78" t="s">
        <v>64</v>
      </c>
      <c r="D107" s="79" t="s">
        <v>391</v>
      </c>
      <c r="E107" s="78" t="s">
        <v>57</v>
      </c>
      <c r="F107" s="76">
        <f t="shared" si="21"/>
        <v>37311.9</v>
      </c>
      <c r="G107" s="76">
        <f t="shared" si="21"/>
        <v>0</v>
      </c>
      <c r="H107" s="76">
        <f t="shared" si="21"/>
        <v>0</v>
      </c>
    </row>
    <row r="108" spans="1:8" s="120" customFormat="1" ht="42" customHeight="1">
      <c r="A108" s="157">
        <v>89</v>
      </c>
      <c r="B108" s="156" t="s">
        <v>59</v>
      </c>
      <c r="C108" s="78" t="s">
        <v>64</v>
      </c>
      <c r="D108" s="79" t="s">
        <v>391</v>
      </c>
      <c r="E108" s="78" t="s">
        <v>60</v>
      </c>
      <c r="F108" s="76">
        <v>37311.9</v>
      </c>
      <c r="G108" s="76">
        <v>0</v>
      </c>
      <c r="H108" s="76">
        <v>0</v>
      </c>
    </row>
    <row r="109" spans="1:8" s="120" customFormat="1" ht="42" customHeight="1">
      <c r="A109" s="157">
        <v>90</v>
      </c>
      <c r="B109" s="156" t="s">
        <v>429</v>
      </c>
      <c r="C109" s="78" t="s">
        <v>64</v>
      </c>
      <c r="D109" s="79">
        <v>130000000</v>
      </c>
      <c r="E109" s="78"/>
      <c r="F109" s="76">
        <f>F114+F117</f>
        <v>36600</v>
      </c>
      <c r="G109" s="76">
        <f>G114+G117</f>
        <v>0</v>
      </c>
      <c r="H109" s="76">
        <f>H114+H117</f>
        <v>0</v>
      </c>
    </row>
    <row r="110" spans="1:8" s="120" customFormat="1" ht="42" customHeight="1" hidden="1">
      <c r="A110" s="157"/>
      <c r="B110" s="156"/>
      <c r="C110" s="78"/>
      <c r="D110" s="79"/>
      <c r="E110" s="78"/>
      <c r="F110" s="76"/>
      <c r="G110" s="76"/>
      <c r="H110" s="76"/>
    </row>
    <row r="111" spans="1:8" s="120" customFormat="1" ht="64.5" customHeight="1" hidden="1">
      <c r="A111" s="157"/>
      <c r="B111" s="156"/>
      <c r="C111" s="78"/>
      <c r="D111" s="79"/>
      <c r="E111" s="78"/>
      <c r="F111" s="76"/>
      <c r="G111" s="76"/>
      <c r="H111" s="76"/>
    </row>
    <row r="112" spans="1:8" s="120" customFormat="1" ht="128.25" customHeight="1">
      <c r="A112" s="157">
        <v>91</v>
      </c>
      <c r="B112" s="159" t="s">
        <v>407</v>
      </c>
      <c r="C112" s="78" t="s">
        <v>64</v>
      </c>
      <c r="D112" s="79" t="s">
        <v>394</v>
      </c>
      <c r="E112" s="78"/>
      <c r="F112" s="76">
        <f aca="true" t="shared" si="22" ref="F112:H113">F113</f>
        <v>30000</v>
      </c>
      <c r="G112" s="76">
        <f t="shared" si="22"/>
        <v>0</v>
      </c>
      <c r="H112" s="76">
        <f t="shared" si="22"/>
        <v>0</v>
      </c>
    </row>
    <row r="113" spans="1:8" s="120" customFormat="1" ht="39" customHeight="1">
      <c r="A113" s="157">
        <v>92</v>
      </c>
      <c r="B113" s="151" t="s">
        <v>408</v>
      </c>
      <c r="C113" s="78" t="s">
        <v>64</v>
      </c>
      <c r="D113" s="79" t="s">
        <v>394</v>
      </c>
      <c r="E113" s="78" t="s">
        <v>57</v>
      </c>
      <c r="F113" s="76">
        <f t="shared" si="22"/>
        <v>30000</v>
      </c>
      <c r="G113" s="76">
        <f t="shared" si="22"/>
        <v>0</v>
      </c>
      <c r="H113" s="76">
        <f t="shared" si="22"/>
        <v>0</v>
      </c>
    </row>
    <row r="114" spans="1:8" s="120" customFormat="1" ht="37.5" customHeight="1">
      <c r="A114" s="157">
        <v>93</v>
      </c>
      <c r="B114" s="151" t="s">
        <v>212</v>
      </c>
      <c r="C114" s="78" t="s">
        <v>64</v>
      </c>
      <c r="D114" s="79" t="s">
        <v>394</v>
      </c>
      <c r="E114" s="78" t="s">
        <v>60</v>
      </c>
      <c r="F114" s="76">
        <v>30000</v>
      </c>
      <c r="G114" s="76">
        <v>0</v>
      </c>
      <c r="H114" s="76">
        <v>0</v>
      </c>
    </row>
    <row r="115" spans="1:8" s="120" customFormat="1" ht="131.25" customHeight="1">
      <c r="A115" s="157">
        <v>94</v>
      </c>
      <c r="B115" s="160" t="s">
        <v>409</v>
      </c>
      <c r="C115" s="78" t="s">
        <v>64</v>
      </c>
      <c r="D115" s="79" t="s">
        <v>394</v>
      </c>
      <c r="E115" s="78"/>
      <c r="F115" s="76">
        <f aca="true" t="shared" si="23" ref="F115:H116">F116</f>
        <v>6600</v>
      </c>
      <c r="G115" s="76">
        <f t="shared" si="23"/>
        <v>0</v>
      </c>
      <c r="H115" s="76">
        <f t="shared" si="23"/>
        <v>0</v>
      </c>
    </row>
    <row r="116" spans="1:8" s="120" customFormat="1" ht="38.25" customHeight="1">
      <c r="A116" s="157">
        <v>95</v>
      </c>
      <c r="B116" s="151" t="s">
        <v>408</v>
      </c>
      <c r="C116" s="78" t="s">
        <v>64</v>
      </c>
      <c r="D116" s="79" t="s">
        <v>394</v>
      </c>
      <c r="E116" s="78" t="s">
        <v>57</v>
      </c>
      <c r="F116" s="76">
        <f t="shared" si="23"/>
        <v>6600</v>
      </c>
      <c r="G116" s="76">
        <f t="shared" si="23"/>
        <v>0</v>
      </c>
      <c r="H116" s="76">
        <f t="shared" si="23"/>
        <v>0</v>
      </c>
    </row>
    <row r="117" spans="1:8" s="120" customFormat="1" ht="39" customHeight="1">
      <c r="A117" s="157">
        <v>96</v>
      </c>
      <c r="B117" s="151" t="s">
        <v>212</v>
      </c>
      <c r="C117" s="78" t="s">
        <v>64</v>
      </c>
      <c r="D117" s="79" t="s">
        <v>394</v>
      </c>
      <c r="E117" s="78" t="s">
        <v>60</v>
      </c>
      <c r="F117" s="76">
        <v>6600</v>
      </c>
      <c r="G117" s="76">
        <v>0</v>
      </c>
      <c r="H117" s="76">
        <v>0</v>
      </c>
    </row>
    <row r="118" spans="1:8" s="120" customFormat="1" ht="25.5">
      <c r="A118" s="157">
        <v>97</v>
      </c>
      <c r="B118" s="156" t="s">
        <v>224</v>
      </c>
      <c r="C118" s="78" t="s">
        <v>10</v>
      </c>
      <c r="D118" s="79"/>
      <c r="E118" s="157"/>
      <c r="F118" s="76">
        <f aca="true" t="shared" si="24" ref="F118:H120">F119</f>
        <v>3621132.81</v>
      </c>
      <c r="G118" s="76">
        <f t="shared" si="24"/>
        <v>1007894.5</v>
      </c>
      <c r="H118" s="76">
        <f t="shared" si="24"/>
        <v>345629.9</v>
      </c>
    </row>
    <row r="119" spans="1:8" s="120" customFormat="1" ht="12.75">
      <c r="A119" s="157">
        <v>98</v>
      </c>
      <c r="B119" s="156" t="s">
        <v>4</v>
      </c>
      <c r="C119" s="78" t="s">
        <v>11</v>
      </c>
      <c r="D119" s="79"/>
      <c r="E119" s="157"/>
      <c r="F119" s="76">
        <f>F120</f>
        <v>3621132.81</v>
      </c>
      <c r="G119" s="76">
        <f>G120</f>
        <v>1007894.5</v>
      </c>
      <c r="H119" s="76">
        <f>H120</f>
        <v>345629.9</v>
      </c>
    </row>
    <row r="120" spans="1:8" s="120" customFormat="1" ht="63.75">
      <c r="A120" s="157">
        <v>99</v>
      </c>
      <c r="B120" s="156" t="s">
        <v>124</v>
      </c>
      <c r="C120" s="78" t="s">
        <v>11</v>
      </c>
      <c r="D120" s="79">
        <v>100000000</v>
      </c>
      <c r="E120" s="157"/>
      <c r="F120" s="76">
        <f>F121</f>
        <v>3621132.81</v>
      </c>
      <c r="G120" s="76">
        <f t="shared" si="24"/>
        <v>1007894.5</v>
      </c>
      <c r="H120" s="76">
        <f t="shared" si="24"/>
        <v>345629.9</v>
      </c>
    </row>
    <row r="121" spans="1:8" s="120" customFormat="1" ht="25.5">
      <c r="A121" s="157">
        <v>100</v>
      </c>
      <c r="B121" s="156" t="s">
        <v>125</v>
      </c>
      <c r="C121" s="78" t="s">
        <v>11</v>
      </c>
      <c r="D121" s="79">
        <v>110000000</v>
      </c>
      <c r="E121" s="157"/>
      <c r="F121" s="76">
        <f>F124+F127+F130+F133+F136</f>
        <v>3621132.81</v>
      </c>
      <c r="G121" s="76">
        <f>G124+G127+G130+G133+G136</f>
        <v>1007894.5</v>
      </c>
      <c r="H121" s="76">
        <f>H124+H127+H130+H133+H136</f>
        <v>345629.9</v>
      </c>
    </row>
    <row r="122" spans="1:8" s="120" customFormat="1" ht="90.75" customHeight="1">
      <c r="A122" s="157">
        <v>101</v>
      </c>
      <c r="B122" s="156" t="s">
        <v>410</v>
      </c>
      <c r="C122" s="78" t="s">
        <v>11</v>
      </c>
      <c r="D122" s="79">
        <v>110080350</v>
      </c>
      <c r="E122" s="157"/>
      <c r="F122" s="76">
        <f aca="true" t="shared" si="25" ref="F122:H123">F123</f>
        <v>823115</v>
      </c>
      <c r="G122" s="76">
        <f t="shared" si="25"/>
        <v>0</v>
      </c>
      <c r="H122" s="76">
        <f t="shared" si="25"/>
        <v>0</v>
      </c>
    </row>
    <row r="123" spans="1:8" s="120" customFormat="1" ht="36" customHeight="1">
      <c r="A123" s="157">
        <v>102</v>
      </c>
      <c r="B123" s="94" t="s">
        <v>202</v>
      </c>
      <c r="C123" s="78" t="s">
        <v>11</v>
      </c>
      <c r="D123" s="79">
        <v>110080350</v>
      </c>
      <c r="E123" s="157">
        <v>200</v>
      </c>
      <c r="F123" s="76">
        <f t="shared" si="25"/>
        <v>823115</v>
      </c>
      <c r="G123" s="76">
        <f t="shared" si="25"/>
        <v>0</v>
      </c>
      <c r="H123" s="76">
        <f t="shared" si="25"/>
        <v>0</v>
      </c>
    </row>
    <row r="124" spans="1:8" s="120" customFormat="1" ht="40.5" customHeight="1">
      <c r="A124" s="157">
        <v>103</v>
      </c>
      <c r="B124" s="95" t="s">
        <v>59</v>
      </c>
      <c r="C124" s="78" t="s">
        <v>11</v>
      </c>
      <c r="D124" s="79">
        <v>110080350</v>
      </c>
      <c r="E124" s="157">
        <v>240</v>
      </c>
      <c r="F124" s="76">
        <v>823115</v>
      </c>
      <c r="G124" s="76">
        <v>0</v>
      </c>
      <c r="H124" s="76">
        <v>0</v>
      </c>
    </row>
    <row r="125" spans="1:8" ht="118.5" customHeight="1">
      <c r="A125" s="14">
        <v>104</v>
      </c>
      <c r="B125" s="96" t="s">
        <v>327</v>
      </c>
      <c r="C125" s="78" t="s">
        <v>11</v>
      </c>
      <c r="D125" s="79">
        <v>110076410</v>
      </c>
      <c r="E125" s="157"/>
      <c r="F125" s="76">
        <f aca="true" t="shared" si="26" ref="F125:H126">F126</f>
        <v>1492614</v>
      </c>
      <c r="G125" s="76">
        <f t="shared" si="26"/>
        <v>0</v>
      </c>
      <c r="H125" s="76">
        <f t="shared" si="26"/>
        <v>0</v>
      </c>
    </row>
    <row r="126" spans="1:8" ht="38.25" customHeight="1">
      <c r="A126" s="14">
        <v>105</v>
      </c>
      <c r="B126" s="74" t="s">
        <v>202</v>
      </c>
      <c r="C126" s="78" t="s">
        <v>11</v>
      </c>
      <c r="D126" s="79">
        <v>110076410</v>
      </c>
      <c r="E126" s="157">
        <v>200</v>
      </c>
      <c r="F126" s="76">
        <f t="shared" si="26"/>
        <v>1492614</v>
      </c>
      <c r="G126" s="76">
        <f t="shared" si="26"/>
        <v>0</v>
      </c>
      <c r="H126" s="76">
        <f t="shared" si="26"/>
        <v>0</v>
      </c>
    </row>
    <row r="127" spans="1:8" ht="40.5" customHeight="1">
      <c r="A127" s="14">
        <v>106</v>
      </c>
      <c r="B127" s="97" t="s">
        <v>59</v>
      </c>
      <c r="C127" s="78" t="s">
        <v>11</v>
      </c>
      <c r="D127" s="79">
        <v>110076410</v>
      </c>
      <c r="E127" s="157">
        <v>244</v>
      </c>
      <c r="F127" s="76">
        <v>1492614</v>
      </c>
      <c r="G127" s="76">
        <v>0</v>
      </c>
      <c r="H127" s="76">
        <v>0</v>
      </c>
    </row>
    <row r="128" spans="1:8" ht="102">
      <c r="A128" s="157">
        <v>107</v>
      </c>
      <c r="B128" s="156" t="s">
        <v>123</v>
      </c>
      <c r="C128" s="78" t="s">
        <v>11</v>
      </c>
      <c r="D128" s="79">
        <v>110081010</v>
      </c>
      <c r="E128" s="157"/>
      <c r="F128" s="76">
        <f aca="true" t="shared" si="27" ref="F128:H129">F129</f>
        <v>1018899.88</v>
      </c>
      <c r="G128" s="76">
        <f t="shared" si="27"/>
        <v>1007894.5</v>
      </c>
      <c r="H128" s="76">
        <f t="shared" si="27"/>
        <v>345629.9</v>
      </c>
    </row>
    <row r="129" spans="1:8" ht="25.5">
      <c r="A129" s="157">
        <v>108</v>
      </c>
      <c r="B129" s="156" t="s">
        <v>56</v>
      </c>
      <c r="C129" s="78" t="s">
        <v>11</v>
      </c>
      <c r="D129" s="79">
        <v>110081010</v>
      </c>
      <c r="E129" s="157">
        <v>200</v>
      </c>
      <c r="F129" s="76">
        <f t="shared" si="27"/>
        <v>1018899.88</v>
      </c>
      <c r="G129" s="76">
        <f t="shared" si="27"/>
        <v>1007894.5</v>
      </c>
      <c r="H129" s="76">
        <f t="shared" si="27"/>
        <v>345629.9</v>
      </c>
    </row>
    <row r="130" spans="1:8" ht="38.25">
      <c r="A130" s="157">
        <v>109</v>
      </c>
      <c r="B130" s="156" t="s">
        <v>59</v>
      </c>
      <c r="C130" s="78" t="s">
        <v>11</v>
      </c>
      <c r="D130" s="79">
        <v>110081010</v>
      </c>
      <c r="E130" s="157">
        <v>240</v>
      </c>
      <c r="F130" s="76">
        <v>1018899.88</v>
      </c>
      <c r="G130" s="75">
        <v>1007894.5</v>
      </c>
      <c r="H130" s="76">
        <v>345629.9</v>
      </c>
    </row>
    <row r="131" spans="1:8" ht="114.75">
      <c r="A131" s="14">
        <v>110</v>
      </c>
      <c r="B131" s="156" t="s">
        <v>430</v>
      </c>
      <c r="C131" s="78" t="s">
        <v>11</v>
      </c>
      <c r="D131" s="79">
        <v>110081040</v>
      </c>
      <c r="E131" s="157"/>
      <c r="F131" s="76">
        <f aca="true" t="shared" si="28" ref="F131:H132">F132</f>
        <v>15900</v>
      </c>
      <c r="G131" s="76">
        <f t="shared" si="28"/>
        <v>0</v>
      </c>
      <c r="H131" s="76">
        <f t="shared" si="28"/>
        <v>0</v>
      </c>
    </row>
    <row r="132" spans="1:8" ht="25.5">
      <c r="A132" s="14">
        <v>111</v>
      </c>
      <c r="B132" s="156" t="s">
        <v>56</v>
      </c>
      <c r="C132" s="78" t="s">
        <v>11</v>
      </c>
      <c r="D132" s="79">
        <v>110081040</v>
      </c>
      <c r="E132" s="157">
        <v>200</v>
      </c>
      <c r="F132" s="76">
        <f t="shared" si="28"/>
        <v>15900</v>
      </c>
      <c r="G132" s="76">
        <f t="shared" si="28"/>
        <v>0</v>
      </c>
      <c r="H132" s="76">
        <f t="shared" si="28"/>
        <v>0</v>
      </c>
    </row>
    <row r="133" spans="1:8" ht="38.25">
      <c r="A133" s="14">
        <v>112</v>
      </c>
      <c r="B133" s="156" t="s">
        <v>59</v>
      </c>
      <c r="C133" s="78" t="s">
        <v>11</v>
      </c>
      <c r="D133" s="79">
        <v>110081040</v>
      </c>
      <c r="E133" s="157">
        <v>240</v>
      </c>
      <c r="F133" s="76">
        <v>15900</v>
      </c>
      <c r="G133" s="76">
        <v>0</v>
      </c>
      <c r="H133" s="76">
        <v>0</v>
      </c>
    </row>
    <row r="134" spans="1:8" ht="95.25" customHeight="1">
      <c r="A134" s="14">
        <v>113</v>
      </c>
      <c r="B134" s="133" t="s">
        <v>328</v>
      </c>
      <c r="C134" s="78" t="s">
        <v>11</v>
      </c>
      <c r="D134" s="79" t="s">
        <v>329</v>
      </c>
      <c r="E134" s="157"/>
      <c r="F134" s="76">
        <f>F135</f>
        <v>270603.93</v>
      </c>
      <c r="G134" s="76">
        <f>G137</f>
        <v>0</v>
      </c>
      <c r="H134" s="76">
        <f>H137</f>
        <v>0</v>
      </c>
    </row>
    <row r="135" spans="1:8" ht="29.25" customHeight="1">
      <c r="A135" s="14">
        <v>114</v>
      </c>
      <c r="B135" s="156" t="s">
        <v>56</v>
      </c>
      <c r="C135" s="78" t="s">
        <v>11</v>
      </c>
      <c r="D135" s="79" t="s">
        <v>329</v>
      </c>
      <c r="E135" s="157">
        <v>200</v>
      </c>
      <c r="F135" s="76">
        <f>F136</f>
        <v>270603.93</v>
      </c>
      <c r="G135" s="76">
        <v>0</v>
      </c>
      <c r="H135" s="76">
        <v>0</v>
      </c>
    </row>
    <row r="136" spans="1:8" ht="39.75" customHeight="1">
      <c r="A136" s="14">
        <v>115</v>
      </c>
      <c r="B136" s="156" t="s">
        <v>59</v>
      </c>
      <c r="C136" s="78" t="s">
        <v>11</v>
      </c>
      <c r="D136" s="79" t="s">
        <v>329</v>
      </c>
      <c r="E136" s="157">
        <v>240</v>
      </c>
      <c r="F136" s="76">
        <v>270603.93</v>
      </c>
      <c r="G136" s="76">
        <v>0</v>
      </c>
      <c r="H136" s="76">
        <v>0</v>
      </c>
    </row>
    <row r="137" spans="1:8" ht="25.5" hidden="1">
      <c r="A137" s="14">
        <v>102</v>
      </c>
      <c r="B137" s="156" t="s">
        <v>56</v>
      </c>
      <c r="C137" s="78" t="s">
        <v>11</v>
      </c>
      <c r="D137" s="79">
        <v>110081050</v>
      </c>
      <c r="E137" s="157">
        <v>200</v>
      </c>
      <c r="F137" s="76">
        <f>F138</f>
        <v>0</v>
      </c>
      <c r="G137" s="76">
        <f>G138</f>
        <v>0</v>
      </c>
      <c r="H137" s="76">
        <f>H138</f>
        <v>0</v>
      </c>
    </row>
    <row r="138" spans="1:8" ht="38.25" hidden="1">
      <c r="A138" s="14">
        <v>103</v>
      </c>
      <c r="B138" s="156" t="s">
        <v>59</v>
      </c>
      <c r="C138" s="78" t="s">
        <v>11</v>
      </c>
      <c r="D138" s="79">
        <v>110081050</v>
      </c>
      <c r="E138" s="157">
        <v>240</v>
      </c>
      <c r="F138" s="76">
        <v>0</v>
      </c>
      <c r="G138" s="76">
        <v>0</v>
      </c>
      <c r="H138" s="76">
        <v>0</v>
      </c>
    </row>
    <row r="139" spans="1:8" ht="12.75">
      <c r="A139" s="14">
        <v>116</v>
      </c>
      <c r="B139" s="156" t="s">
        <v>431</v>
      </c>
      <c r="C139" s="78" t="s">
        <v>12</v>
      </c>
      <c r="D139" s="79"/>
      <c r="E139" s="157"/>
      <c r="F139" s="76">
        <f aca="true" t="shared" si="29" ref="F139:H140">F140</f>
        <v>1304508</v>
      </c>
      <c r="G139" s="76">
        <f t="shared" si="29"/>
        <v>1304508</v>
      </c>
      <c r="H139" s="76">
        <f t="shared" si="29"/>
        <v>1304508</v>
      </c>
    </row>
    <row r="140" spans="1:8" ht="12.75">
      <c r="A140" s="14">
        <v>117</v>
      </c>
      <c r="B140" s="156" t="s">
        <v>5</v>
      </c>
      <c r="C140" s="78" t="s">
        <v>13</v>
      </c>
      <c r="D140" s="79"/>
      <c r="E140" s="78"/>
      <c r="F140" s="76">
        <f t="shared" si="29"/>
        <v>1304508</v>
      </c>
      <c r="G140" s="76">
        <f t="shared" si="29"/>
        <v>1304508</v>
      </c>
      <c r="H140" s="76">
        <f t="shared" si="29"/>
        <v>1304508</v>
      </c>
    </row>
    <row r="141" spans="1:8" ht="38.25">
      <c r="A141" s="14">
        <v>118</v>
      </c>
      <c r="B141" s="156" t="s">
        <v>145</v>
      </c>
      <c r="C141" s="78" t="s">
        <v>13</v>
      </c>
      <c r="D141" s="79">
        <v>140000000</v>
      </c>
      <c r="E141" s="78"/>
      <c r="F141" s="76">
        <f>F142+F146</f>
        <v>1304508</v>
      </c>
      <c r="G141" s="76">
        <f>G142+G146</f>
        <v>1304508</v>
      </c>
      <c r="H141" s="76">
        <f>H142+H146</f>
        <v>1304508</v>
      </c>
    </row>
    <row r="142" spans="1:8" ht="25.5" hidden="1">
      <c r="A142" s="14">
        <v>91</v>
      </c>
      <c r="B142" s="156" t="s">
        <v>432</v>
      </c>
      <c r="C142" s="78" t="s">
        <v>13</v>
      </c>
      <c r="D142" s="79">
        <v>210000000</v>
      </c>
      <c r="E142" s="78"/>
      <c r="F142" s="76">
        <f aca="true" t="shared" si="30" ref="F142:H144">F143</f>
        <v>0</v>
      </c>
      <c r="G142" s="76">
        <f t="shared" si="30"/>
        <v>0</v>
      </c>
      <c r="H142" s="76">
        <f t="shared" si="30"/>
        <v>0</v>
      </c>
    </row>
    <row r="143" spans="1:8" ht="76.5" hidden="1">
      <c r="A143" s="14">
        <v>92</v>
      </c>
      <c r="B143" s="156" t="s">
        <v>433</v>
      </c>
      <c r="C143" s="78" t="s">
        <v>13</v>
      </c>
      <c r="D143" s="79">
        <v>210082060</v>
      </c>
      <c r="E143" s="78"/>
      <c r="F143" s="76">
        <f t="shared" si="30"/>
        <v>0</v>
      </c>
      <c r="G143" s="76">
        <f t="shared" si="30"/>
        <v>0</v>
      </c>
      <c r="H143" s="76">
        <f t="shared" si="30"/>
        <v>0</v>
      </c>
    </row>
    <row r="144" spans="1:8" ht="38.25" hidden="1">
      <c r="A144" s="14">
        <v>93</v>
      </c>
      <c r="B144" s="156" t="s">
        <v>434</v>
      </c>
      <c r="C144" s="78" t="s">
        <v>13</v>
      </c>
      <c r="D144" s="79">
        <v>210082060</v>
      </c>
      <c r="E144" s="78" t="s">
        <v>69</v>
      </c>
      <c r="F144" s="76">
        <f t="shared" si="30"/>
        <v>0</v>
      </c>
      <c r="G144" s="76">
        <f t="shared" si="30"/>
        <v>0</v>
      </c>
      <c r="H144" s="76">
        <f t="shared" si="30"/>
        <v>0</v>
      </c>
    </row>
    <row r="145" spans="1:8" ht="12.75" hidden="1">
      <c r="A145" s="14">
        <v>94</v>
      </c>
      <c r="B145" s="156" t="s">
        <v>73</v>
      </c>
      <c r="C145" s="78" t="s">
        <v>13</v>
      </c>
      <c r="D145" s="79">
        <v>210082060</v>
      </c>
      <c r="E145" s="78" t="s">
        <v>68</v>
      </c>
      <c r="F145" s="76">
        <v>0</v>
      </c>
      <c r="G145" s="76">
        <v>0</v>
      </c>
      <c r="H145" s="76">
        <v>0</v>
      </c>
    </row>
    <row r="146" spans="1:8" ht="25.5">
      <c r="A146" s="14">
        <v>119</v>
      </c>
      <c r="B146" s="156" t="s">
        <v>130</v>
      </c>
      <c r="C146" s="78" t="s">
        <v>13</v>
      </c>
      <c r="D146" s="79">
        <v>140000000</v>
      </c>
      <c r="E146" s="78"/>
      <c r="F146" s="76">
        <f aca="true" t="shared" si="31" ref="F146:H148">F147</f>
        <v>1304508</v>
      </c>
      <c r="G146" s="76">
        <f t="shared" si="31"/>
        <v>1304508</v>
      </c>
      <c r="H146" s="76">
        <f t="shared" si="31"/>
        <v>1304508</v>
      </c>
    </row>
    <row r="147" spans="1:8" ht="168.75" customHeight="1">
      <c r="A147" s="14">
        <v>120</v>
      </c>
      <c r="B147" s="156" t="s">
        <v>215</v>
      </c>
      <c r="C147" s="78" t="s">
        <v>13</v>
      </c>
      <c r="D147" s="79">
        <v>140082060</v>
      </c>
      <c r="E147" s="78"/>
      <c r="F147" s="76">
        <f t="shared" si="31"/>
        <v>1304508</v>
      </c>
      <c r="G147" s="76">
        <f>G148</f>
        <v>1304508</v>
      </c>
      <c r="H147" s="76">
        <f t="shared" si="31"/>
        <v>1304508</v>
      </c>
    </row>
    <row r="148" spans="1:8" ht="12.75">
      <c r="A148" s="14">
        <v>121</v>
      </c>
      <c r="B148" s="156" t="s">
        <v>206</v>
      </c>
      <c r="C148" s="78" t="s">
        <v>13</v>
      </c>
      <c r="D148" s="79">
        <v>140082060</v>
      </c>
      <c r="E148" s="78" t="s">
        <v>69</v>
      </c>
      <c r="F148" s="76">
        <f>F149</f>
        <v>1304508</v>
      </c>
      <c r="G148" s="76">
        <f t="shared" si="31"/>
        <v>1304508</v>
      </c>
      <c r="H148" s="76">
        <f>H149</f>
        <v>1304508</v>
      </c>
    </row>
    <row r="149" spans="1:8" ht="15" customHeight="1">
      <c r="A149" s="14">
        <v>122</v>
      </c>
      <c r="B149" s="156" t="s">
        <v>162</v>
      </c>
      <c r="C149" s="78" t="s">
        <v>13</v>
      </c>
      <c r="D149" s="79">
        <v>140082060</v>
      </c>
      <c r="E149" s="78" t="s">
        <v>68</v>
      </c>
      <c r="F149" s="76">
        <v>1304508</v>
      </c>
      <c r="G149" s="76">
        <v>1304508</v>
      </c>
      <c r="H149" s="76">
        <v>1304508</v>
      </c>
    </row>
    <row r="150" spans="1:8" ht="12.75">
      <c r="A150" s="14">
        <v>123</v>
      </c>
      <c r="B150" s="117" t="s">
        <v>225</v>
      </c>
      <c r="C150" s="78" t="s">
        <v>127</v>
      </c>
      <c r="D150" s="79"/>
      <c r="E150" s="78"/>
      <c r="F150" s="76">
        <f aca="true" t="shared" si="32" ref="F150:G152">F151</f>
        <v>46631</v>
      </c>
      <c r="G150" s="76">
        <f t="shared" si="32"/>
        <v>41635</v>
      </c>
      <c r="H150" s="76">
        <f>H151</f>
        <v>41635</v>
      </c>
    </row>
    <row r="151" spans="1:8" ht="25.5">
      <c r="A151" s="14">
        <v>124</v>
      </c>
      <c r="B151" s="117" t="s">
        <v>128</v>
      </c>
      <c r="C151" s="78" t="s">
        <v>129</v>
      </c>
      <c r="D151" s="79"/>
      <c r="E151" s="78"/>
      <c r="F151" s="76">
        <f t="shared" si="32"/>
        <v>46631</v>
      </c>
      <c r="G151" s="76">
        <f t="shared" si="32"/>
        <v>41635</v>
      </c>
      <c r="H151" s="76">
        <f>H152</f>
        <v>41635</v>
      </c>
    </row>
    <row r="152" spans="1:8" ht="63.75">
      <c r="A152" s="14">
        <v>125</v>
      </c>
      <c r="B152" s="117" t="s">
        <v>131</v>
      </c>
      <c r="C152" s="78" t="s">
        <v>129</v>
      </c>
      <c r="D152" s="79">
        <v>100000000</v>
      </c>
      <c r="E152" s="78"/>
      <c r="F152" s="76">
        <f t="shared" si="32"/>
        <v>46631</v>
      </c>
      <c r="G152" s="76">
        <f t="shared" si="32"/>
        <v>41635</v>
      </c>
      <c r="H152" s="76">
        <f>H153</f>
        <v>41635</v>
      </c>
    </row>
    <row r="153" spans="1:8" ht="25.5">
      <c r="A153" s="14">
        <v>126</v>
      </c>
      <c r="B153" s="117" t="s">
        <v>435</v>
      </c>
      <c r="C153" s="78" t="s">
        <v>129</v>
      </c>
      <c r="D153" s="79">
        <v>1400000000</v>
      </c>
      <c r="E153" s="78"/>
      <c r="F153" s="76">
        <f>F154+F160</f>
        <v>46631</v>
      </c>
      <c r="G153" s="76">
        <f>G154+G157</f>
        <v>41635</v>
      </c>
      <c r="H153" s="76">
        <f>H154+H157</f>
        <v>41635</v>
      </c>
    </row>
    <row r="154" spans="1:8" ht="117.75" customHeight="1">
      <c r="A154" s="14">
        <v>127</v>
      </c>
      <c r="B154" s="117" t="s">
        <v>436</v>
      </c>
      <c r="C154" s="78" t="s">
        <v>129</v>
      </c>
      <c r="D154" s="79">
        <v>140075550</v>
      </c>
      <c r="E154" s="78"/>
      <c r="F154" s="76">
        <f aca="true" t="shared" si="33" ref="F154:H155">F155</f>
        <v>41635</v>
      </c>
      <c r="G154" s="76">
        <f t="shared" si="33"/>
        <v>41635</v>
      </c>
      <c r="H154" s="76">
        <f t="shared" si="33"/>
        <v>41635</v>
      </c>
    </row>
    <row r="155" spans="1:8" ht="25.5">
      <c r="A155" s="14">
        <v>128</v>
      </c>
      <c r="B155" s="156" t="s">
        <v>56</v>
      </c>
      <c r="C155" s="78" t="s">
        <v>129</v>
      </c>
      <c r="D155" s="79">
        <v>140075550</v>
      </c>
      <c r="E155" s="78" t="s">
        <v>57</v>
      </c>
      <c r="F155" s="76">
        <f t="shared" si="33"/>
        <v>41635</v>
      </c>
      <c r="G155" s="76">
        <f t="shared" si="33"/>
        <v>41635</v>
      </c>
      <c r="H155" s="76">
        <f t="shared" si="33"/>
        <v>41635</v>
      </c>
    </row>
    <row r="156" spans="1:8" ht="38.25">
      <c r="A156" s="14">
        <v>129</v>
      </c>
      <c r="B156" s="156" t="s">
        <v>59</v>
      </c>
      <c r="C156" s="78" t="s">
        <v>129</v>
      </c>
      <c r="D156" s="79">
        <v>140075550</v>
      </c>
      <c r="E156" s="78" t="s">
        <v>60</v>
      </c>
      <c r="F156" s="76">
        <v>41635</v>
      </c>
      <c r="G156" s="76">
        <v>41635</v>
      </c>
      <c r="H156" s="76">
        <v>41635</v>
      </c>
    </row>
    <row r="157" spans="1:8" ht="127.5" hidden="1">
      <c r="A157" s="14">
        <v>99</v>
      </c>
      <c r="B157" s="117" t="s">
        <v>132</v>
      </c>
      <c r="C157" s="78" t="s">
        <v>129</v>
      </c>
      <c r="D157" s="79" t="s">
        <v>87</v>
      </c>
      <c r="E157" s="78"/>
      <c r="F157" s="76">
        <f aca="true" t="shared" si="34" ref="F157:H158">F158</f>
        <v>0</v>
      </c>
      <c r="G157" s="76">
        <f t="shared" si="34"/>
        <v>0</v>
      </c>
      <c r="H157" s="76">
        <f t="shared" si="34"/>
        <v>0</v>
      </c>
    </row>
    <row r="158" spans="1:8" ht="25.5" hidden="1">
      <c r="A158" s="14">
        <v>100</v>
      </c>
      <c r="B158" s="156" t="s">
        <v>56</v>
      </c>
      <c r="C158" s="78" t="s">
        <v>129</v>
      </c>
      <c r="D158" s="79" t="s">
        <v>87</v>
      </c>
      <c r="E158" s="78"/>
      <c r="F158" s="76">
        <f t="shared" si="34"/>
        <v>0</v>
      </c>
      <c r="G158" s="76">
        <f t="shared" si="34"/>
        <v>0</v>
      </c>
      <c r="H158" s="76">
        <f t="shared" si="34"/>
        <v>0</v>
      </c>
    </row>
    <row r="159" spans="1:8" ht="38.25" hidden="1">
      <c r="A159" s="14">
        <v>101</v>
      </c>
      <c r="B159" s="156" t="s">
        <v>59</v>
      </c>
      <c r="C159" s="78" t="s">
        <v>129</v>
      </c>
      <c r="D159" s="79" t="s">
        <v>87</v>
      </c>
      <c r="E159" s="78"/>
      <c r="F159" s="76">
        <v>0</v>
      </c>
      <c r="G159" s="76">
        <v>0</v>
      </c>
      <c r="H159" s="76">
        <v>0</v>
      </c>
    </row>
    <row r="160" spans="1:8" ht="131.25" customHeight="1">
      <c r="A160" s="14">
        <v>130</v>
      </c>
      <c r="B160" s="156" t="s">
        <v>308</v>
      </c>
      <c r="C160" s="78" t="s">
        <v>129</v>
      </c>
      <c r="D160" s="13" t="s">
        <v>310</v>
      </c>
      <c r="E160" s="78"/>
      <c r="F160" s="76">
        <f aca="true" t="shared" si="35" ref="F160:H161">F161</f>
        <v>4996</v>
      </c>
      <c r="G160" s="76">
        <f t="shared" si="35"/>
        <v>0</v>
      </c>
      <c r="H160" s="76">
        <f t="shared" si="35"/>
        <v>0</v>
      </c>
    </row>
    <row r="161" spans="1:8" ht="28.5" customHeight="1" thickBot="1">
      <c r="A161" s="14">
        <v>131</v>
      </c>
      <c r="B161" s="156" t="s">
        <v>309</v>
      </c>
      <c r="C161" s="78" t="s">
        <v>127</v>
      </c>
      <c r="D161" s="129" t="s">
        <v>310</v>
      </c>
      <c r="E161" s="78" t="s">
        <v>57</v>
      </c>
      <c r="F161" s="76">
        <f t="shared" si="35"/>
        <v>4996</v>
      </c>
      <c r="G161" s="76">
        <f t="shared" si="35"/>
        <v>0</v>
      </c>
      <c r="H161" s="76">
        <f t="shared" si="35"/>
        <v>0</v>
      </c>
    </row>
    <row r="162" spans="1:8" ht="43.5" customHeight="1" thickBot="1">
      <c r="A162" s="14">
        <v>132</v>
      </c>
      <c r="B162" s="127" t="s">
        <v>59</v>
      </c>
      <c r="C162" s="78" t="s">
        <v>129</v>
      </c>
      <c r="D162" s="128" t="s">
        <v>310</v>
      </c>
      <c r="E162" s="78" t="s">
        <v>60</v>
      </c>
      <c r="F162" s="75">
        <v>4996</v>
      </c>
      <c r="G162" s="76">
        <v>0</v>
      </c>
      <c r="H162" s="76">
        <v>0</v>
      </c>
    </row>
    <row r="163" spans="1:8" ht="14.25" customHeight="1">
      <c r="A163" s="14">
        <v>133</v>
      </c>
      <c r="B163" s="156" t="s">
        <v>216</v>
      </c>
      <c r="C163" s="78" t="s">
        <v>194</v>
      </c>
      <c r="D163" s="79"/>
      <c r="E163" s="78"/>
      <c r="F163" s="76">
        <f aca="true" t="shared" si="36" ref="F163:H168">F164</f>
        <v>48528</v>
      </c>
      <c r="G163" s="76">
        <f t="shared" si="36"/>
        <v>48528</v>
      </c>
      <c r="H163" s="76">
        <f t="shared" si="36"/>
        <v>48528</v>
      </c>
    </row>
    <row r="164" spans="1:8" ht="12.75">
      <c r="A164" s="14">
        <v>134</v>
      </c>
      <c r="B164" s="156" t="s">
        <v>195</v>
      </c>
      <c r="C164" s="78" t="s">
        <v>196</v>
      </c>
      <c r="D164" s="79"/>
      <c r="E164" s="78"/>
      <c r="F164" s="76">
        <f t="shared" si="36"/>
        <v>48528</v>
      </c>
      <c r="G164" s="76">
        <f t="shared" si="36"/>
        <v>48528</v>
      </c>
      <c r="H164" s="76">
        <f t="shared" si="36"/>
        <v>48528</v>
      </c>
    </row>
    <row r="165" spans="1:8" ht="64.5" customHeight="1">
      <c r="A165" s="14">
        <v>135</v>
      </c>
      <c r="B165" s="156" t="s">
        <v>217</v>
      </c>
      <c r="C165" s="78" t="s">
        <v>196</v>
      </c>
      <c r="D165" s="79">
        <v>100000000</v>
      </c>
      <c r="E165" s="78"/>
      <c r="F165" s="76">
        <f t="shared" si="36"/>
        <v>48528</v>
      </c>
      <c r="G165" s="76">
        <f t="shared" si="36"/>
        <v>48528</v>
      </c>
      <c r="H165" s="76">
        <f t="shared" si="36"/>
        <v>48528</v>
      </c>
    </row>
    <row r="166" spans="1:8" ht="41.25" customHeight="1">
      <c r="A166" s="14">
        <v>136</v>
      </c>
      <c r="B166" s="156" t="s">
        <v>218</v>
      </c>
      <c r="C166" s="78" t="s">
        <v>196</v>
      </c>
      <c r="D166" s="79">
        <v>140000000</v>
      </c>
      <c r="E166" s="78"/>
      <c r="F166" s="76">
        <f t="shared" si="36"/>
        <v>48528</v>
      </c>
      <c r="G166" s="76">
        <f t="shared" si="36"/>
        <v>48528</v>
      </c>
      <c r="H166" s="76">
        <f t="shared" si="36"/>
        <v>48528</v>
      </c>
    </row>
    <row r="167" spans="1:8" ht="217.5" customHeight="1">
      <c r="A167" s="14">
        <v>137</v>
      </c>
      <c r="B167" s="93" t="s">
        <v>205</v>
      </c>
      <c r="C167" s="157">
        <v>1001</v>
      </c>
      <c r="D167" s="79">
        <v>140082110</v>
      </c>
      <c r="E167" s="78"/>
      <c r="F167" s="76">
        <f t="shared" si="36"/>
        <v>48528</v>
      </c>
      <c r="G167" s="76">
        <f t="shared" si="36"/>
        <v>48528</v>
      </c>
      <c r="H167" s="76">
        <f t="shared" si="36"/>
        <v>48528</v>
      </c>
    </row>
    <row r="168" spans="1:8" ht="12.75">
      <c r="A168" s="14">
        <v>138</v>
      </c>
      <c r="B168" s="94" t="s">
        <v>206</v>
      </c>
      <c r="C168" s="78" t="s">
        <v>196</v>
      </c>
      <c r="D168" s="79">
        <v>140082110</v>
      </c>
      <c r="E168" s="78" t="s">
        <v>69</v>
      </c>
      <c r="F168" s="76">
        <f t="shared" si="36"/>
        <v>48528</v>
      </c>
      <c r="G168" s="76">
        <f t="shared" si="36"/>
        <v>48528</v>
      </c>
      <c r="H168" s="76">
        <f t="shared" si="36"/>
        <v>48528</v>
      </c>
    </row>
    <row r="169" spans="1:8" ht="12.75">
      <c r="A169" s="14">
        <v>139</v>
      </c>
      <c r="B169" s="95" t="s">
        <v>162</v>
      </c>
      <c r="C169" s="78" t="s">
        <v>196</v>
      </c>
      <c r="D169" s="79">
        <v>140082110</v>
      </c>
      <c r="E169" s="78" t="s">
        <v>68</v>
      </c>
      <c r="F169" s="76">
        <v>48528</v>
      </c>
      <c r="G169" s="76">
        <v>48528</v>
      </c>
      <c r="H169" s="76">
        <v>48528</v>
      </c>
    </row>
    <row r="170" spans="1:8" ht="12.75">
      <c r="A170" s="14">
        <v>140</v>
      </c>
      <c r="B170" s="117" t="s">
        <v>226</v>
      </c>
      <c r="C170" s="78" t="s">
        <v>183</v>
      </c>
      <c r="D170" s="79"/>
      <c r="E170" s="78"/>
      <c r="F170" s="76">
        <f aca="true" t="shared" si="37" ref="F170:H175">F171</f>
        <v>44847</v>
      </c>
      <c r="G170" s="76">
        <f t="shared" si="37"/>
        <v>44847</v>
      </c>
      <c r="H170" s="76">
        <f t="shared" si="37"/>
        <v>44847</v>
      </c>
    </row>
    <row r="171" spans="1:8" ht="12.75">
      <c r="A171" s="14">
        <v>141</v>
      </c>
      <c r="B171" s="117" t="s">
        <v>66</v>
      </c>
      <c r="C171" s="78" t="s">
        <v>184</v>
      </c>
      <c r="D171" s="79"/>
      <c r="E171" s="78"/>
      <c r="F171" s="76">
        <f>F173</f>
        <v>44847</v>
      </c>
      <c r="G171" s="76">
        <f>G173</f>
        <v>44847</v>
      </c>
      <c r="H171" s="76">
        <f>H173</f>
        <v>44847</v>
      </c>
    </row>
    <row r="172" spans="1:8" ht="38.25">
      <c r="A172" s="14">
        <v>142</v>
      </c>
      <c r="B172" s="117" t="s">
        <v>437</v>
      </c>
      <c r="C172" s="78" t="s">
        <v>184</v>
      </c>
      <c r="D172" s="79">
        <v>200000000</v>
      </c>
      <c r="E172" s="78"/>
      <c r="F172" s="76">
        <f>F173</f>
        <v>44847</v>
      </c>
      <c r="G172" s="76">
        <f>G173</f>
        <v>44847</v>
      </c>
      <c r="H172" s="76">
        <f>H173</f>
        <v>44847</v>
      </c>
    </row>
    <row r="173" spans="1:8" ht="25.5">
      <c r="A173" s="14">
        <v>143</v>
      </c>
      <c r="B173" s="156" t="s">
        <v>130</v>
      </c>
      <c r="C173" s="78" t="s">
        <v>184</v>
      </c>
      <c r="D173" s="79">
        <v>220000000</v>
      </c>
      <c r="E173" s="78"/>
      <c r="F173" s="76">
        <f t="shared" si="37"/>
        <v>44847</v>
      </c>
      <c r="G173" s="76">
        <f t="shared" si="37"/>
        <v>44847</v>
      </c>
      <c r="H173" s="76">
        <f t="shared" si="37"/>
        <v>44847</v>
      </c>
    </row>
    <row r="174" spans="1:8" ht="89.25">
      <c r="A174" s="14">
        <v>144</v>
      </c>
      <c r="B174" s="156" t="s">
        <v>438</v>
      </c>
      <c r="C174" s="78" t="s">
        <v>184</v>
      </c>
      <c r="D174" s="79">
        <v>220080610</v>
      </c>
      <c r="E174" s="78"/>
      <c r="F174" s="76">
        <f t="shared" si="37"/>
        <v>44847</v>
      </c>
      <c r="G174" s="76">
        <f t="shared" si="37"/>
        <v>44847</v>
      </c>
      <c r="H174" s="76">
        <f t="shared" si="37"/>
        <v>44847</v>
      </c>
    </row>
    <row r="175" spans="1:8" ht="25.5">
      <c r="A175" s="14">
        <v>145</v>
      </c>
      <c r="B175" s="156" t="s">
        <v>56</v>
      </c>
      <c r="C175" s="78" t="s">
        <v>184</v>
      </c>
      <c r="D175" s="79">
        <v>220080610</v>
      </c>
      <c r="E175" s="78" t="s">
        <v>57</v>
      </c>
      <c r="F175" s="76">
        <f t="shared" si="37"/>
        <v>44847</v>
      </c>
      <c r="G175" s="76">
        <f t="shared" si="37"/>
        <v>44847</v>
      </c>
      <c r="H175" s="76">
        <f t="shared" si="37"/>
        <v>44847</v>
      </c>
    </row>
    <row r="176" spans="1:8" ht="38.25">
      <c r="A176" s="14">
        <v>146</v>
      </c>
      <c r="B176" s="156" t="s">
        <v>59</v>
      </c>
      <c r="C176" s="78" t="s">
        <v>184</v>
      </c>
      <c r="D176" s="79">
        <v>20080610</v>
      </c>
      <c r="E176" s="78" t="s">
        <v>60</v>
      </c>
      <c r="F176" s="76">
        <v>44847</v>
      </c>
      <c r="G176" s="76">
        <v>44847</v>
      </c>
      <c r="H176" s="76">
        <v>44847</v>
      </c>
    </row>
    <row r="177" spans="1:8" ht="51">
      <c r="A177" s="14">
        <v>147</v>
      </c>
      <c r="B177" s="156" t="s">
        <v>219</v>
      </c>
      <c r="C177" s="78" t="s">
        <v>182</v>
      </c>
      <c r="D177" s="79"/>
      <c r="E177" s="78"/>
      <c r="F177" s="76">
        <f aca="true" t="shared" si="38" ref="F177:H179">F178</f>
        <v>16452.1</v>
      </c>
      <c r="G177" s="76">
        <f t="shared" si="38"/>
        <v>16452.1</v>
      </c>
      <c r="H177" s="76">
        <f t="shared" si="38"/>
        <v>16452.1</v>
      </c>
    </row>
    <row r="178" spans="1:8" ht="25.5">
      <c r="A178" s="14">
        <v>148</v>
      </c>
      <c r="B178" s="156" t="s">
        <v>181</v>
      </c>
      <c r="C178" s="78" t="s">
        <v>180</v>
      </c>
      <c r="D178" s="79"/>
      <c r="E178" s="78"/>
      <c r="F178" s="76">
        <f t="shared" si="38"/>
        <v>16452.1</v>
      </c>
      <c r="G178" s="76">
        <f t="shared" si="38"/>
        <v>16452.1</v>
      </c>
      <c r="H178" s="76">
        <f t="shared" si="38"/>
        <v>16452.1</v>
      </c>
    </row>
    <row r="179" spans="1:8" ht="25.5">
      <c r="A179" s="14">
        <v>149</v>
      </c>
      <c r="B179" s="156" t="s">
        <v>220</v>
      </c>
      <c r="C179" s="78" t="s">
        <v>180</v>
      </c>
      <c r="D179" s="79">
        <v>8100000000</v>
      </c>
      <c r="E179" s="78"/>
      <c r="F179" s="76">
        <f t="shared" si="38"/>
        <v>16452.1</v>
      </c>
      <c r="G179" s="76">
        <f t="shared" si="38"/>
        <v>16452.1</v>
      </c>
      <c r="H179" s="76">
        <f t="shared" si="38"/>
        <v>16452.1</v>
      </c>
    </row>
    <row r="180" spans="1:8" ht="25.5" customHeight="1">
      <c r="A180" s="14">
        <v>150</v>
      </c>
      <c r="B180" s="156" t="s">
        <v>46</v>
      </c>
      <c r="C180" s="78" t="s">
        <v>180</v>
      </c>
      <c r="D180" s="79">
        <v>8110000000</v>
      </c>
      <c r="E180" s="78"/>
      <c r="F180" s="76">
        <f>F181</f>
        <v>16452.1</v>
      </c>
      <c r="G180" s="125">
        <f>G181</f>
        <v>16452.1</v>
      </c>
      <c r="H180" s="76">
        <f>G181</f>
        <v>16452.1</v>
      </c>
    </row>
    <row r="181" spans="1:8" ht="130.5" customHeight="1">
      <c r="A181" s="14">
        <v>151</v>
      </c>
      <c r="B181" s="93" t="s">
        <v>207</v>
      </c>
      <c r="C181" s="78" t="s">
        <v>180</v>
      </c>
      <c r="D181" s="79">
        <v>8110082090</v>
      </c>
      <c r="E181" s="78"/>
      <c r="F181" s="76">
        <f aca="true" t="shared" si="39" ref="F181:H182">F182</f>
        <v>16452.1</v>
      </c>
      <c r="G181" s="76">
        <f t="shared" si="39"/>
        <v>16452.1</v>
      </c>
      <c r="H181" s="76">
        <f t="shared" si="39"/>
        <v>16452.1</v>
      </c>
    </row>
    <row r="182" spans="1:8" ht="12.75">
      <c r="A182" s="14">
        <v>152</v>
      </c>
      <c r="B182" s="74" t="s">
        <v>206</v>
      </c>
      <c r="C182" s="22" t="s">
        <v>180</v>
      </c>
      <c r="D182" s="32">
        <v>8110082090</v>
      </c>
      <c r="E182" s="22" t="s">
        <v>69</v>
      </c>
      <c r="F182" s="76">
        <f t="shared" si="39"/>
        <v>16452.1</v>
      </c>
      <c r="G182" s="76">
        <f t="shared" si="39"/>
        <v>16452.1</v>
      </c>
      <c r="H182" s="76">
        <f t="shared" si="39"/>
        <v>16452.1</v>
      </c>
    </row>
    <row r="183" spans="1:8" ht="12.75">
      <c r="A183" s="14">
        <v>153</v>
      </c>
      <c r="B183" s="97" t="s">
        <v>162</v>
      </c>
      <c r="C183" s="22" t="s">
        <v>180</v>
      </c>
      <c r="D183" s="32">
        <v>8110082090</v>
      </c>
      <c r="E183" s="22" t="s">
        <v>68</v>
      </c>
      <c r="F183" s="76">
        <v>16452.1</v>
      </c>
      <c r="G183" s="76">
        <v>16452.1</v>
      </c>
      <c r="H183" s="76">
        <v>16452.1</v>
      </c>
    </row>
    <row r="184" spans="1:8" ht="12.75">
      <c r="A184" s="14">
        <v>154</v>
      </c>
      <c r="B184" s="13" t="s">
        <v>24</v>
      </c>
      <c r="C184" s="18"/>
      <c r="D184" s="14"/>
      <c r="E184" s="18"/>
      <c r="F184" s="65">
        <v>0</v>
      </c>
      <c r="G184" s="92">
        <f>'[5]прил 7 ЦСР,ВР,РП'!G195</f>
        <v>158847</v>
      </c>
      <c r="H184" s="92">
        <f>'[5]прил 7 ЦСР,ВР,РП'!H195</f>
        <v>313177</v>
      </c>
    </row>
    <row r="185" spans="1:8" ht="12.75">
      <c r="A185" s="204"/>
      <c r="B185" s="205"/>
      <c r="C185" s="19"/>
      <c r="D185" s="14"/>
      <c r="E185" s="14"/>
      <c r="F185" s="65">
        <f>F11</f>
        <v>12614600.59</v>
      </c>
      <c r="G185" s="65">
        <f>G11</f>
        <v>6580411.34</v>
      </c>
      <c r="H185" s="65">
        <f>H11</f>
        <v>6590124.74</v>
      </c>
    </row>
    <row r="186" spans="1:7" ht="12.75">
      <c r="A186" s="36"/>
      <c r="B186" s="37"/>
      <c r="C186" s="38"/>
      <c r="D186" s="39"/>
      <c r="E186" s="40"/>
      <c r="F186" s="40"/>
      <c r="G186" s="40"/>
    </row>
    <row r="187" spans="1:9" ht="12.75">
      <c r="A187" s="36"/>
      <c r="B187" s="37"/>
      <c r="C187" s="38"/>
      <c r="D187" s="39"/>
      <c r="E187" s="40"/>
      <c r="F187" s="40"/>
      <c r="G187" s="40"/>
      <c r="H187" s="40"/>
      <c r="I187" s="40"/>
    </row>
    <row r="188" spans="1:7" ht="12.75">
      <c r="A188" s="36"/>
      <c r="B188" s="41"/>
      <c r="C188" s="42"/>
      <c r="D188" s="43"/>
      <c r="E188" s="40"/>
      <c r="F188" s="44"/>
      <c r="G188" s="44"/>
    </row>
    <row r="189" spans="1:7" ht="12.75">
      <c r="A189" s="36"/>
      <c r="B189" s="41"/>
      <c r="C189" s="42"/>
      <c r="D189" s="43"/>
      <c r="E189" s="44"/>
      <c r="F189" s="44"/>
      <c r="G189" s="44"/>
    </row>
    <row r="190" spans="1:7" ht="12.75">
      <c r="A190" s="36"/>
      <c r="B190" s="45"/>
      <c r="C190" s="46"/>
      <c r="D190" s="47"/>
      <c r="E190" s="48"/>
      <c r="F190" s="48"/>
      <c r="G190" s="48"/>
    </row>
    <row r="191" spans="1:7" ht="12.75">
      <c r="A191" s="36"/>
      <c r="B191" s="45"/>
      <c r="C191" s="46"/>
      <c r="D191" s="47"/>
      <c r="E191" s="40"/>
      <c r="F191" s="40"/>
      <c r="G191" s="40"/>
    </row>
    <row r="192" spans="1:7" ht="210.75" customHeight="1">
      <c r="A192" s="36"/>
      <c r="B192" s="49"/>
      <c r="C192" s="46"/>
      <c r="D192" s="47"/>
      <c r="E192" s="48"/>
      <c r="F192" s="48"/>
      <c r="G192" s="48"/>
    </row>
    <row r="193" spans="1:7" ht="12.75">
      <c r="A193" s="36"/>
      <c r="B193" s="37"/>
      <c r="C193" s="46"/>
      <c r="D193" s="47"/>
      <c r="E193" s="48"/>
      <c r="F193" s="48"/>
      <c r="G193" s="48"/>
    </row>
    <row r="194" spans="1:7" ht="12.75">
      <c r="A194" s="36"/>
      <c r="B194" s="37"/>
      <c r="C194" s="38"/>
      <c r="D194" s="50"/>
      <c r="E194" s="48"/>
      <c r="F194" s="48"/>
      <c r="G194" s="48"/>
    </row>
    <row r="195" spans="1:7" ht="12.75">
      <c r="A195" s="36"/>
      <c r="B195" s="45"/>
      <c r="C195" s="36"/>
      <c r="D195" s="47"/>
      <c r="E195" s="48"/>
      <c r="F195" s="87"/>
      <c r="G195" s="87"/>
    </row>
    <row r="196" spans="1:7" ht="12.75">
      <c r="A196" s="209"/>
      <c r="B196" s="209"/>
      <c r="C196" s="36"/>
      <c r="D196" s="36"/>
      <c r="E196" s="48"/>
      <c r="F196" s="48"/>
      <c r="G196" s="48"/>
    </row>
  </sheetData>
  <sheetProtection/>
  <mergeCells count="15">
    <mergeCell ref="G8:G10"/>
    <mergeCell ref="H8:H10"/>
    <mergeCell ref="A185:B185"/>
    <mergeCell ref="A196:B196"/>
    <mergeCell ref="A1:H1"/>
    <mergeCell ref="A2:H2"/>
    <mergeCell ref="A3:H3"/>
    <mergeCell ref="A5:G6"/>
    <mergeCell ref="A7:E7"/>
    <mergeCell ref="A8:A10"/>
    <mergeCell ref="B8:B10"/>
    <mergeCell ref="C8:C10"/>
    <mergeCell ref="D8:D10"/>
    <mergeCell ref="E8:E10"/>
    <mergeCell ref="F8:F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admin</cp:lastModifiedBy>
  <cp:lastPrinted>2019-10-04T08:56:31Z</cp:lastPrinted>
  <dcterms:created xsi:type="dcterms:W3CDTF">2010-12-02T07:50:49Z</dcterms:created>
  <dcterms:modified xsi:type="dcterms:W3CDTF">2019-10-04T09:16:06Z</dcterms:modified>
  <cp:category/>
  <cp:version/>
  <cp:contentType/>
  <cp:contentStatus/>
</cp:coreProperties>
</file>