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1355" windowHeight="8640" tabRatio="676" activeTab="5"/>
  </bookViews>
  <sheets>
    <sheet name="текст5" sheetId="1" r:id="rId1"/>
    <sheet name="прил 4 доходы" sheetId="2" r:id="rId2"/>
    <sheet name="прил 5 РП" sheetId="3" r:id="rId3"/>
    <sheet name="прил 6 ведом" sheetId="4" r:id="rId4"/>
    <sheet name="прил 7 ЦСР,ВР,РП" sheetId="5" r:id="rId5"/>
    <sheet name="прил 8 РП,ЦСР,ВР" sheetId="6" r:id="rId6"/>
    <sheet name="Лист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<sst xmlns="http://schemas.openxmlformats.org/spreadsheetml/2006/main" count="1541" uniqueCount="445">
  <si>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</si>
  <si>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</si>
  <si>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</si>
  <si>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</si>
  <si>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</si>
  <si>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</si>
  <si>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</si>
  <si>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</si>
  <si>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</si>
  <si>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</si>
  <si>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</si>
  <si>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</si>
  <si>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</si>
  <si>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</si>
  <si>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</si>
  <si>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</si>
  <si>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</si>
  <si>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</si>
  <si>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</si>
  <si>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</si>
  <si>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</si>
  <si>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</si>
  <si>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         </t>
  </si>
  <si>
    <t>Культура, кинематография</t>
  </si>
  <si>
    <t>Условно утвержденные расходы</t>
  </si>
  <si>
    <t>805 1 11 05070 00 0000 120</t>
  </si>
  <si>
    <t>Администрация Галанинского сельсовета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</si>
  <si>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</si>
  <si>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</si>
  <si>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</si>
  <si>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</si>
  <si>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</si>
  <si>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</si>
  <si>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</si>
  <si>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</si>
  <si>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Всего</t>
  </si>
  <si>
    <t>(рублей)</t>
  </si>
  <si>
    <t>№  строки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</si>
  <si>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</si>
  <si>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</si>
  <si>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</si>
  <si>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</si>
  <si>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</si>
  <si>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</si>
  <si>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</si>
  <si>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</si>
  <si>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</si>
  <si>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</si>
  <si>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</si>
  <si>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</si>
  <si>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</si>
  <si>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</si>
  <si>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</si>
  <si>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</si>
  <si>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</si>
  <si>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</si>
  <si>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</si>
  <si>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</si>
  <si>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</si>
  <si>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</si>
  <si>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</si>
  <si>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</si>
  <si>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</si>
  <si>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</si>
  <si>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</si>
  <si>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</si>
  <si>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Доходы бюджета поселений  2020 года</t>
  </si>
  <si>
    <t>540</t>
  </si>
  <si>
    <t>500</t>
  </si>
  <si>
    <t>Сумма на 2020 год</t>
  </si>
  <si>
    <t>000 1 08 04020 01 0000 110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</si>
  <si>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</si>
  <si>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</si>
  <si>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</si>
  <si>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</si>
  <si>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</si>
  <si>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</si>
  <si>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</si>
  <si>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</si>
  <si>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</si>
  <si>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</si>
  <si>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</si>
  <si>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</si>
  <si>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</si>
  <si>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>Доходы бюджета поселений  2019 года</t>
  </si>
  <si>
    <t>Сумма на 2019 год</t>
  </si>
  <si>
    <t>1400S5550</t>
  </si>
  <si>
    <t xml:space="preserve">Подпрограмма " Поддержка искусства и народного творчества" </t>
  </si>
  <si>
    <t xml:space="preserve"> </t>
  </si>
  <si>
    <t>к  Решению Галанинского сельского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</si>
  <si>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</si>
  <si>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</si>
  <si>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</si>
  <si>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</si>
  <si>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</si>
  <si>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</si>
  <si>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</si>
  <si>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</si>
  <si>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</si>
  <si>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</si>
  <si>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</si>
  <si>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</si>
  <si>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</si>
  <si>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</si>
  <si>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</si>
  <si>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</si>
  <si>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</si>
  <si>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</si>
  <si>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</si>
  <si>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</si>
  <si>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</si>
  <si>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</si>
  <si>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</si>
  <si>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</si>
  <si>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</si>
  <si>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</si>
  <si>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</si>
  <si>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</si>
  <si>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</si>
  <si>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</si>
  <si>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</si>
  <si>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</si>
  <si>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</si>
  <si>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</si>
  <si>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</si>
  <si>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</si>
  <si>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</si>
  <si>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</si>
  <si>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</si>
  <si>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"Поддержка искусства и народного творчества" 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</si>
  <si>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</si>
  <si>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</si>
  <si>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</si>
  <si>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</si>
  <si>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</si>
  <si>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</si>
  <si>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</si>
  <si>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</si>
  <si>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№ строки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</si>
  <si>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</si>
  <si>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</si>
  <si>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>Муниципальная программа Галанинского сельсовета "Развитие культуры"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</si>
  <si>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</si>
  <si>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</si>
  <si>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</si>
  <si>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</si>
  <si>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</si>
  <si>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</si>
  <si>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</si>
  <si>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</si>
  <si>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</si>
  <si>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</si>
  <si>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</si>
  <si>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</si>
  <si>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</si>
  <si>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</si>
  <si>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</si>
  <si>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</si>
  <si>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</si>
  <si>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</si>
  <si>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</si>
  <si>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</si>
  <si>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</si>
  <si>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</si>
  <si>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</si>
  <si>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</si>
  <si>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</si>
  <si>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</si>
  <si>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</si>
  <si>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</si>
  <si>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</si>
  <si>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</si>
  <si>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</si>
  <si>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</si>
  <si>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</si>
  <si>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</si>
  <si>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</si>
  <si>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</si>
  <si>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</si>
  <si>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</si>
  <si>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1101</t>
  </si>
  <si>
    <t>Доходы бюджета поселений на 2019 год и плановый период 2020-2021 годов</t>
  </si>
  <si>
    <t>Доходы бюджета поселений  2021 года</t>
  </si>
  <si>
    <t>182 1 01 020020 10 0000 110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</si>
  <si>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</si>
  <si>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</si>
  <si>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</si>
  <si>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2019 год и плановый период 2020-2021 годов</t>
  </si>
  <si>
    <t>Сумма на 2021 год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</si>
  <si>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</si>
  <si>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</si>
  <si>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</si>
  <si>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</si>
  <si>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</si>
  <si>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 xml:space="preserve">       Ведомственная структура расходов бюджета поселения на 2019 год  и плановый период 2020-2021 годов</t>
  </si>
  <si>
    <t>Сумма на    2021 год</t>
  </si>
  <si>
    <t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на 2019-2021 годы" муниципальной программы Галанинского сельсовета "Создание безопасных и комфортных условий для проживания на территории Галанинского сельсовета" на 2019-2021 годы</t>
  </si>
  <si>
    <t>000</t>
  </si>
  <si>
    <t>Закупка товаров, работ и услуг для обеспечения государственных (муниципальных) нужд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</si>
  <si>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</si>
  <si>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01200S5080</t>
  </si>
  <si>
    <t>Межбюджетные трансферты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</si>
  <si>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2019 год и плановый период 2020-2021 годы</t>
  </si>
  <si>
    <t>Сумма на    2019 год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</si>
  <si>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</si>
  <si>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</si>
  <si>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</si>
  <si>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</si>
  <si>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</si>
  <si>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</si>
  <si>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СОЦИАЛЬНАЯ ПОЛИТИКА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</si>
  <si>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 на 2019-2021 года.</t>
  </si>
  <si>
    <t>Подпрограмма "Прочие мероприятия Галанинского сельсовета на 2019-2021 года"</t>
  </si>
  <si>
    <t>МЕЖБЮДЖЕТНЫЕ ТРАНСФЕРТЫ ОБЩЕГО ХАРАКТЕРА БЮДЖЕТАМ БЮДЖЕТНОЙ СМЕТЫ РОССИЙСКОЙ ФЕДЕРАЦИИ</t>
  </si>
  <si>
    <t>Непрограмные расходы отдельных органов местного самоуправления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</si>
  <si>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</si>
  <si>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</si>
  <si>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</si>
  <si>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</si>
  <si>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ЗДРАВООХРАНЕНИЕ</t>
  </si>
  <si>
    <t>ФИЗИЧЕСКАЯ КУЛЬТУРА И СПОРТ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</si>
  <si>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</si>
  <si>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к   Решению Галанинского сельского</t>
  </si>
  <si>
    <t>к Решению Галанинского сельского</t>
  </si>
  <si>
    <t>805 2 02 49999 10 0007 150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</si>
  <si>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</si>
  <si>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</si>
  <si>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</si>
  <si>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</si>
  <si>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</si>
  <si>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</si>
  <si>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000 2 02 30000  10 0000 150</t>
  </si>
  <si>
    <t>000 2 02 30000 00 0000 150</t>
  </si>
  <si>
    <t>805 2 02 15001 10 0030 150</t>
  </si>
  <si>
    <t>805 2 02 15001 10 0020 150</t>
  </si>
  <si>
    <t>805 2 02 15001 10 0000 150</t>
  </si>
  <si>
    <t>805 2 02 15001 00 0000 150</t>
  </si>
  <si>
    <t>000 2 02 10000 00 0000 150</t>
  </si>
  <si>
    <t>805 2 02 30024 00 0000 150</t>
  </si>
  <si>
    <t>805 202 49999 10 7412 150</t>
  </si>
  <si>
    <t>805 202 49999 10 0018 150</t>
  </si>
  <si>
    <t>805 202 49999 10 7508 150</t>
  </si>
  <si>
    <t>Иные межбюджетные трансферты, передаваемые бюджетам сельских поселений на обеспечение  первичных мер пожарной безопасности на территории Казачинского района  за счет средств краевого бюджета</t>
  </si>
  <si>
    <t>Иные межбюджетные трансферты, передаваемые бюджетам сельских поселений на организацию и проведение акарицидной обработок мест массового отдыха населения за счет средств краевого бюджета</t>
  </si>
  <si>
    <t>0310</t>
  </si>
  <si>
    <t>Обеспечение пожарной безопасности</t>
  </si>
  <si>
    <t xml:space="preserve">Подпрограмма  "Обеспечение безопасности жителей Галанинского  сельсовета" </t>
  </si>
  <si>
    <t xml:space="preserve">Обеспечение софинансирования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</si>
  <si>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</si>
  <si>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>1200S5080</t>
  </si>
  <si>
    <t xml:space="preserve">                                                           РЕШЕНИЕ</t>
  </si>
  <si>
    <t xml:space="preserve">                                                        </t>
  </si>
  <si>
    <t xml:space="preserve">       В соответствии со статьей 59 Устава Галанинского сельсовета Галанинский сельский  Совет </t>
  </si>
  <si>
    <t xml:space="preserve"> депутатов Решил:</t>
  </si>
  <si>
    <t xml:space="preserve">        Статья 1.</t>
  </si>
  <si>
    <t>2. В приложении 1 строки 2-9 изложить в следующей редакции:</t>
  </si>
  <si>
    <t>сельсовета на 2018 год и</t>
  </si>
  <si>
    <t>805 1 05 00 00 00 0000 000</t>
  </si>
  <si>
    <t>805 1 05 00 00 00 0000 500</t>
  </si>
  <si>
    <t>805 1 05 02 00 00 0000 500</t>
  </si>
  <si>
    <t>805 1 05 02 01 00 0000 510</t>
  </si>
  <si>
    <t>Увеличение прочих остатков  денежных средств бюджетов</t>
  </si>
  <si>
    <t>805 1 05 02 01 10 0000 510</t>
  </si>
  <si>
    <t>Увеличение прочих остатков  денежных средств бюджетов поселения</t>
  </si>
  <si>
    <t>805 1 05 00 00 00 0000 600</t>
  </si>
  <si>
    <t>Уменьшение остатков средств</t>
  </si>
  <si>
    <t>805 1 05 02 00 00 0000 600</t>
  </si>
  <si>
    <t>Уменьшение прочих остатков средств бюджетов</t>
  </si>
  <si>
    <t>805 1 05 02 01 00 0000 610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</si>
  <si>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</si>
  <si>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поселения</t>
  </si>
  <si>
    <t>Итого источников финансирования дефицита бюджета</t>
  </si>
  <si>
    <t>3. Приложения 4 изложить в редакции согласно приложению 1 к данному Решению</t>
  </si>
  <si>
    <t>4. Приложения 5 изложить в редакции согласно приложению 2 к данному Решению</t>
  </si>
  <si>
    <t>5. Приложения 6 изложить в редакции согласно приложению 3 к данному Решению</t>
  </si>
  <si>
    <t>6. Приложения 7 изложить в редакции согласно приложению 4 к данному Решению</t>
  </si>
  <si>
    <t>7. Приложение 8 изложить в редакции согласно приложению 5 к данному Решению</t>
  </si>
  <si>
    <t xml:space="preserve">          Статья 2. Вступление в силу Решения</t>
  </si>
  <si>
    <t xml:space="preserve">Статью 10 изложить в следующей редакции : "Статья 10. Муниципальный дорожный фонд  утвердить в сумме </t>
  </si>
  <si>
    <t>"Статья 15. Вступление в силу настоящего решения.</t>
  </si>
  <si>
    <t>Настоящее Решение вступает в силу в день, следующий за днем его официального опубликования</t>
  </si>
  <si>
    <t>в газете "Галанинский вестник"</t>
  </si>
  <si>
    <t>Председатель Галанинского сельского Совета депутатов                                            В.М.Кузьмин</t>
  </si>
  <si>
    <t>Глава Галанинского сельсовета                                                                                         Т.Е.Ритерс</t>
  </si>
  <si>
    <t xml:space="preserve"> О внесении изменений в решение от  20.012.2018г  №  31-90</t>
  </si>
  <si>
    <t>«О  бюджете Галанинского сельсовета на 2019 год и</t>
  </si>
  <si>
    <t xml:space="preserve"> плановый период  2020-2021 годов»</t>
  </si>
  <si>
    <t xml:space="preserve">        Внести в Решение Галанинского сельского Совета депутатов от 20.12.2018г № 31-90 "О бюджете</t>
  </si>
  <si>
    <t>Галанинского сельсовета на 2019 год и плановый период 2020-2021 годов" следующие изменения:</t>
  </si>
  <si>
    <t>П.п. 1-2 п. 1 статьи 1 "Основные характеристики бюджета поселения на 2019 год и плановый период</t>
  </si>
  <si>
    <t>2020-2021 годов" изложить в следующей редакции:</t>
  </si>
  <si>
    <t>3) Дефицит бюджета поселения в сумме 37 289,05 рублей</t>
  </si>
  <si>
    <t>4) Источники внутреннего финансирования дефицита бюджета поселения в сумме 37 289,05 рублей.</t>
  </si>
  <si>
    <t>2020г. -  360 776,00руб.</t>
  </si>
  <si>
    <t>2021г. -  388 893,00руб.</t>
  </si>
  <si>
    <t>805 202 49999 10 7492 150</t>
  </si>
  <si>
    <t>409</t>
  </si>
  <si>
    <t xml:space="preserve">Обеспечение организации и проведения акарицидных обработок мест массового отдыха  населения за счет средств местного бюджета в рамках подпрограммы «Прочие мероприятия Галанинского сельсовета» муниципальной  программы  «Создание безопасных и комфортных условий для проживания на территории Галанинского сельсовета» </t>
  </si>
  <si>
    <t>Закупка товаров, работ и услуг для государственных (муниципальных) нужд</t>
  </si>
  <si>
    <t>01400S5550</t>
  </si>
  <si>
    <t>805 202 49999 10 7641 150</t>
  </si>
  <si>
    <t>ДОХОДЫ ОТ ОКАЗАНИЯ ПЛАТНЫХ УСЛУГ И КОМПЕНСАЦИИ ЗАТРАТ ГОСУДАРСТВА</t>
  </si>
  <si>
    <t>805 11300000000000000</t>
  </si>
  <si>
    <t>Доходы от компенсации затрат государства</t>
  </si>
  <si>
    <t>805 11302000000000130</t>
  </si>
  <si>
    <t>Прочие доходы от компенсации затрат государства</t>
  </si>
  <si>
    <t>805 11302990000000130</t>
  </si>
  <si>
    <t>Прочие доходы от компенсации затрат бюджетов сельских поселений</t>
  </si>
  <si>
    <t>805 11302995100000130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</si>
  <si>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</si>
  <si>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</si>
  <si>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</si>
  <si>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</si>
  <si>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</si>
  <si>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</si>
  <si>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Иные межбюджетные трансферты  направленные на  осуществление  расходов, направленных на реализацию мероприятий по поддержке местных инициатив  за счет средств краевого бюджета   в рамках непрограммных расходов отдельных органов местного самоуправления</t>
  </si>
  <si>
    <t>Расходы на реализацию мероприятий по поддержке местных инициатив за счет субсидий из краевого бюджета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</si>
  <si>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Обеспечение софинансирования расходов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</si>
  <si>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01100S6410</t>
  </si>
  <si>
    <t>1100S6410</t>
  </si>
  <si>
    <t xml:space="preserve">                                                                           Российская Федерация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</si>
  <si>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</si>
  <si>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</si>
  <si>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</si>
  <si>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</si>
  <si>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</si>
  <si>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</si>
  <si>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</si>
  <si>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</si>
  <si>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</si>
  <si>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</si>
  <si>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</si>
  <si>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</si>
  <si>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</si>
  <si>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805 20400000000000000</t>
  </si>
  <si>
    <t>805 20405000100000180</t>
  </si>
  <si>
    <t>805 20405099100000180</t>
  </si>
  <si>
    <t>805 20700000000000000</t>
  </si>
  <si>
    <t>ПРОЧИЕ БЕЗВОЗМЕЗДНЫЕ ПОСТУПЛЕНИЯ</t>
  </si>
  <si>
    <t>805 20705000100000180</t>
  </si>
  <si>
    <t>Прочие безвозмездные поступления в бюджеты сельских поселений</t>
  </si>
  <si>
    <t>805 20705030100000180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</si>
  <si>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</si>
  <si>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сельсовета</t>
  </si>
  <si>
    <t>Руководство и управление в сфере установленных функций органов местного самоуправления в рамках непрограм-ных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</si>
  <si>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</si>
  <si>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</si>
  <si>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непро-граммных расходов отдельных органов местного самоуправления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</si>
  <si>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 на 2014-2016 годы.</t>
  </si>
  <si>
    <t>Подпрограмма "Благоустройство территории Галанинского сельсовета"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</si>
  <si>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</si>
  <si>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20</t>
  </si>
  <si>
    <t>Подпрограмма "Обеспечение безопасности жителей Галанинского сельсовета"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</si>
  <si>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</si>
  <si>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первичных мер пожарной безопасности за счет средств местного бюджета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</si>
  <si>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Другие вопросы в области национальной безопасности и правоохранительной деятельности</t>
  </si>
  <si>
    <t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</si>
  <si>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"Содержание автомобильных дорог общего пользования"</t>
  </si>
  <si>
    <t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</si>
  <si>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t>
  </si>
  <si>
    <t>Реализация мероприятий, направленных на повышение безопасности дорожного движения, за счет средств местного бюджета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t>
  </si>
  <si>
    <t>Организация и содержание мест захоронения на территории Галанинского сельсовета а рамках подпрограммы "Благоустройство территории Галанинского сельсовета " муниципальной программой Галанинского сельсовета "Создание безопасных и комфортных условий для проживания на территории Галанинского сельсовета"</t>
  </si>
  <si>
    <t>КУЛЬТУРА, КИНЕМАТОГРАФИЯ</t>
  </si>
  <si>
    <t>Подпрограмма "Прочие мероприятия Галанинского сельсовета "</t>
  </si>
  <si>
    <t>Обеспечение организации и проведения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 " муниципальной программы "Создание безопасных и комфортных условий для проживания на территории Галанинского сельсовета"</t>
  </si>
  <si>
    <t>Обеспечение организации и проведения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</si>
  <si>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Физическая культура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</si>
  <si>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</si>
  <si>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</t>
  </si>
  <si>
    <t>МЕЖБЮДЖЕТНЫЕ ТРАНСФЕРТЫ ОБЩЕГО ХАРАКТЕРА БЮДЖЕТАМ БЮДЖЕТНОЙ СИСТЕМЫ РОССИЙСКОЙ ФЕДЕРАЦИИ</t>
  </si>
  <si>
    <t xml:space="preserve"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</si>
  <si>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805 202 49999 10 S509 150</t>
  </si>
  <si>
    <t>Иные межбюджетные трансферты на капитальный ремонт и ремонт автомобильных дорог общего пользования местного значения 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</si>
  <si>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Иные межбюджетные трансферты  направленные на осуществление расходов, направленных на благоустройство населенных пунктов, находящихся на пути следования туристических потоков, связанных с празднованием 400-летия города Енисейска</t>
  </si>
  <si>
    <t>01200S5090</t>
  </si>
  <si>
    <t xml:space="preserve">Капитальный ремонт и ремонт автомобильных дорог общего пользования местного значения  за счет средств дорожного фонда Красноярского края 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</si>
  <si>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Софинансирование на капитальный ремонт и ремонт автомобильных дорог общего пользования местного значения  за счет средств дорожного фонда Красноярского края 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</si>
  <si>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013R374920</t>
  </si>
  <si>
    <t>Расходы,  направленные на осуществление расходов, направленных на благоустройство населенных пунктов, находящихся на пути следования туристических потоков, связанных с празднованием 400-летия города Енисейска</t>
  </si>
  <si>
    <t>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</si>
  <si>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</si>
  <si>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</si>
  <si>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Закупки товаров, работ и услуг для обеспечения государственных (муниципальных ) нужд.</t>
  </si>
  <si>
    <t xml:space="preserve">Реализация  мероприятий направленных на  повышение безопасности дорожного движения за счет средств  местного бюджета  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района" </t>
  </si>
  <si>
    <t>Расходы, направленные на осуществления расходов, направленных на благоустройство населенных пунктов, находящихся на пути следования туристических потоков, связанных с празднованием 400-летия города Енисейска</t>
  </si>
  <si>
    <t>Подпрограмма "Обеспечение безопасности жителей Галанинского сельсовета "</t>
  </si>
  <si>
    <t xml:space="preserve">                                                                                                                                                            Приложение 8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</si>
  <si>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непрограмным направлениям деятельности), группам и подгруппам видов расходов классификации расходов Галанинского сельсовета на 2019 год  и плановый период 2020-2021 годов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</si>
  <si>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</si>
  <si>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</si>
  <si>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</si>
  <si>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НАЦИОНАЛЬНАЯ БЕЗОПАСТНОСТЬ И ПРАВООХРАНИТЕЛЬНАЯ ДЕЯТЕЛЬНОСТЬ</t>
  </si>
  <si>
    <t>Подпрограмма "Обеспечение  безопасности жителей Галанинского сельсовета"</t>
  </si>
  <si>
    <t>Подпрограмма "Содержание автомобильных дорог общего пользования Галанинского сельсовета "</t>
  </si>
  <si>
    <t>Подпрограмма " Обеспечение безопасности жителей Галанинского сельсовета"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</si>
  <si>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</si>
  <si>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КУЛЬТУРА, КИНЕМАТОГРАФИЯ                                                          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</si>
  <si>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</si>
  <si>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</si>
  <si>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</si>
  <si>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Подпрограмма "Прочие мероприятия Галанинского сельсовета"</t>
  </si>
  <si>
    <t>Муниципальная программа Галанинского сельсовета  "Развитие культуры"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</si>
  <si>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 </t>
  </si>
  <si>
    <t>Иные межбюджетные трансферты, передаваемые бюджетам сельских поселений на  региональные выплаты и выплаты, 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</si>
  <si>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 xml:space="preserve">Организация и содержание мест захоронения  на территории Галанинского сельсоветов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</si>
  <si>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</si>
  <si>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 региональные выплаты и выплаты, 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</si>
  <si>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</si>
  <si>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</si>
  <si>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>Подпрограмма "Благоустройство территории  Галанинского сельсовета"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</si>
  <si>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</si>
  <si>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>Осуществление расходов, направленных на реализацию мероприятий по обустройству и восстановлению воинских захоронений в рамках  подпрограммы "Благоустройство территории Галанинского сельсовета"  муниципальной программы "Создание безопасных и комфортных условий для проживания на территории Галанинского сельсовета"</t>
  </si>
  <si>
    <t>805 202 49999 10 1038 150</t>
  </si>
  <si>
    <t>Расходы на повышение  с 1 октября 2019года на 4,3 процента заработной  платы  работников бюджетной сферы  Красноярского края</t>
  </si>
  <si>
    <t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сельсовета"Создание безопасных</t>
  </si>
  <si>
    <t>№ 39-123</t>
  </si>
  <si>
    <t>24 декабря 2019г.              С. Галанино                            №  38-117</t>
  </si>
  <si>
    <t>Совета депутатов  от     24.12.2019г  № 39-123</t>
  </si>
  <si>
    <t>Совета депутатов  от  24.12.2019г  № 39-123</t>
  </si>
  <si>
    <t>Совета депутатов  от    24.12.2019г  № 39-123</t>
  </si>
  <si>
    <t>Содержание автомобильных дорог и инженерных сооружений на них в границах поселений в рамках подпрограммы "Содержание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</si>
  <si>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01100L299F</t>
  </si>
  <si>
    <t>805 202 49999 10 8035 150</t>
  </si>
  <si>
    <t>805 2 02 49999 10 1023 150</t>
  </si>
  <si>
    <t>805 2 02 25299 10 0000 150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</si>
  <si>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2019-2024годы", за счет средств резервного фонда Правительства Российской Федерации</t>
  </si>
  <si>
    <t>244</t>
  </si>
  <si>
    <t>1) Утвердить общий объём доходов бюджета поселения в сумме 13019705,69 рублей;</t>
  </si>
  <si>
    <t>2) Утвердить общий объём расходов бюджета поселения в сумме  13019705,69  рублей;</t>
  </si>
  <si>
    <t>2019г.- 3 462868,07 руб.</t>
  </si>
  <si>
    <t>Иные межбюджетные трансферты, связанные с повышением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установленной для целей расчета региональной выплаты, в связи с повышением размера их оплаты труда</t>
  </si>
  <si>
    <t>Иные межбюджетные трансферты бюджетам поселений на повышение  с 1 октября 2019года на 4,3 процента заработной платы работников бюджетной сферы Красноярского края за исключением  заработной платы  отдельных категорий работников, увеличение оплаты труда которых осуществляется в  соответствии с указами Президента Российской Федерации, предусматривающими мероприятия по повышению заработной платы, а также  в связи с увеличением региональных выплат и (или) 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</si>
  <si>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Иные межбюджетные трансферты бюджетам поселений на содержание автомобильных дорог общего пользования местного значения   за счет средств дорожного фонда Красноярского края</t>
  </si>
  <si>
    <t>Иные межбюджетные трансферты  направленные на  повышение безопасности дорожного движения  за счет средств краевого бюджета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</t>
  </si>
  <si>
    <t>Уличное освещение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</si>
  <si>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самоуправления.</t>
  </si>
  <si>
    <t>Расходы, связанные с повышением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установленной для целей расчета региональной выплаты, в связи с повышением размера их оплаты труда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</si>
  <si>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 </t>
  </si>
  <si>
    <t xml:space="preserve">Содержание автомобильных дорог и инженерных сооружений на них в границах поселений за счет средств 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</si>
  <si>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Реализация мероприятий, направленных на  повышение безопасности дорожного движения  за счет средств дорожного фонда Красноярского края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района" </t>
  </si>
  <si>
    <t xml:space="preserve">Расходы, связанные с повышением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</t>
  </si>
  <si>
    <t>Функционирование  администрации Галанинского сельсовета</t>
  </si>
  <si>
    <t xml:space="preserve"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</si>
  <si>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Галанинского сельсовета"  муниципальной программы "Создание безопасных и комфортных условий для проживания на территории Галанинского сельсовета" </t>
  </si>
  <si>
    <t xml:space="preserve">Софинансирование расходов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</si>
</sst>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.0000"/>
    <numFmt numFmtId="183" formatCode="0.00000"/>
    <numFmt numFmtId="184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178" fontId="3" fillId="0" borderId="10" xfId="0" applyNumberFormat="1" applyFont="1" applyBorder="1" applyAlignment="1">
      <alignment horizontal="center" vertical="top" wrapText="1"/>
    </xf>
    <xf numFmtId="178" fontId="3" fillId="32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77" fontId="3" fillId="32" borderId="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32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3" fillId="0" borderId="13" xfId="0" applyNumberFormat="1" applyFont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78" fontId="4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 applyProtection="1">
      <alignment horizontal="left" wrapText="1"/>
      <protection/>
    </xf>
    <xf numFmtId="4" fontId="8" fillId="32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justify"/>
    </xf>
    <xf numFmtId="0" fontId="3" fillId="0" borderId="0" xfId="0" applyFont="1" applyFill="1" applyAlignment="1">
      <alignment horizontal="justify"/>
    </xf>
    <xf numFmtId="0" fontId="1" fillId="0" borderId="0" xfId="0" applyFont="1" applyFill="1" applyAlignment="1">
      <alignment vertical="top" wrapText="1"/>
    </xf>
    <xf numFmtId="0" fontId="3" fillId="32" borderId="0" xfId="0" applyFont="1" applyFill="1" applyAlignment="1">
      <alignment horizontal="justify"/>
    </xf>
    <xf numFmtId="0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0" fillId="34" borderId="0" xfId="0" applyFill="1" applyAlignment="1">
      <alignment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181" fontId="3" fillId="0" borderId="10" xfId="0" applyNumberFormat="1" applyFont="1" applyBorder="1" applyAlignment="1" applyProtection="1">
      <alignment horizontal="left" wrapText="1"/>
      <protection/>
    </xf>
    <xf numFmtId="0" fontId="3" fillId="32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vertical="top" wrapText="1"/>
    </xf>
    <xf numFmtId="181" fontId="3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0" fontId="3" fillId="33" borderId="1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179" fontId="3" fillId="32" borderId="10" xfId="0" applyNumberFormat="1" applyFont="1" applyFill="1" applyBorder="1" applyAlignment="1" applyProtection="1">
      <alignment horizontal="left" wrapText="1"/>
      <protection hidden="1" locked="0"/>
    </xf>
    <xf numFmtId="181" fontId="4" fillId="33" borderId="10" xfId="0" applyNumberFormat="1" applyFont="1" applyFill="1" applyBorder="1" applyAlignment="1" applyProtection="1">
      <alignment horizontal="left" wrapText="1"/>
      <protection/>
    </xf>
    <xf numFmtId="179" fontId="3" fillId="33" borderId="10" xfId="0" applyNumberFormat="1" applyFont="1" applyFill="1" applyBorder="1" applyAlignment="1" applyProtection="1">
      <alignment horizontal="left" wrapText="1"/>
      <protection hidden="1" locked="0"/>
    </xf>
    <xf numFmtId="179" fontId="3" fillId="33" borderId="10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49" fontId="4" fillId="0" borderId="13" xfId="0" applyNumberFormat="1" applyFont="1" applyBorder="1" applyAlignment="1" applyProtection="1">
      <alignment horizontal="left" wrapText="1"/>
      <protection/>
    </xf>
    <xf numFmtId="0" fontId="3" fillId="33" borderId="1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right"/>
    </xf>
    <xf numFmtId="4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vertical="top" wrapText="1"/>
    </xf>
    <xf numFmtId="178" fontId="3" fillId="33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77" fontId="3" fillId="33" borderId="0" xfId="0" applyNumberFormat="1" applyFont="1" applyFill="1" applyBorder="1" applyAlignment="1">
      <alignment horizontal="center" vertical="top" wrapText="1"/>
    </xf>
    <xf numFmtId="177" fontId="3" fillId="33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2" fontId="3" fillId="34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center"/>
      <protection/>
    </xf>
    <xf numFmtId="2" fontId="11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 applyProtection="1">
      <alignment horizontal="center"/>
      <protection/>
    </xf>
    <xf numFmtId="2" fontId="3" fillId="33" borderId="0" xfId="0" applyNumberFormat="1" applyFont="1" applyFill="1" applyAlignment="1">
      <alignment horizontal="center"/>
    </xf>
    <xf numFmtId="181" fontId="4" fillId="0" borderId="13" xfId="0" applyNumberFormat="1" applyFont="1" applyBorder="1" applyAlignment="1" applyProtection="1">
      <alignment horizontal="left" wrapText="1"/>
      <protection/>
    </xf>
    <xf numFmtId="4" fontId="4" fillId="0" borderId="11" xfId="0" applyNumberFormat="1" applyFont="1" applyBorder="1" applyAlignment="1" applyProtection="1">
      <alignment horizontal="center"/>
      <protection/>
    </xf>
    <xf numFmtId="4" fontId="3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 applyProtection="1">
      <alignment horizontal="center"/>
      <protection/>
    </xf>
    <xf numFmtId="4" fontId="3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4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181" fontId="3" fillId="0" borderId="13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h01\Desktop\&#1087;&#1088;&#1086;&#1077;&#1082;&#1090;%20&#1088;&#1077;&#1096;&#1077;&#1085;&#1080;&#1103;%20&#1085;&#1072;%202019-202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h01\Desktop\&#1056;&#1077;&#1096;&#1077;&#1085;&#1080;&#1077;%20&#1086;%20&#1073;&#1102;&#1076;&#1078;&#1077;&#1090;&#1077;%20&#1085;&#1072;%202019-2021%20%20&#8470;%2032-94%20&#1086;&#1090;%2027.02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92;%20117%20&#1086;&#1090;&#1095;&#1077;&#1090;\2019&#1075;\&#1052;&#1072;&#1081;\BudgExecCinC_0503117_72n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96;&#1077;&#1085;&#1080;&#1077;%20&#1086;%20&#1073;&#1102;&#1076;&#1078;&#1077;&#1090;&#1077;%20&#1085;&#1072;%202019-2021%20%20&#8470;%20%20%20&#1086;&#1090;%2018.09.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96;&#1077;&#1085;&#1080;&#1077;%20&#1086;%20&#1073;&#1102;&#1076;&#1078;&#1077;&#1090;&#1077;%20&#1085;&#1072;%202019-2021%20%20&#8470;%2032-94%20&#1086;&#1090;%2027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</sheetNames>
    <sheetDataSet>
      <sheetData sheetId="6">
        <row r="14">
          <cell r="H14">
            <v>729204</v>
          </cell>
          <cell r="I14">
            <v>729204</v>
          </cell>
        </row>
        <row r="30">
          <cell r="G30">
            <v>1000</v>
          </cell>
          <cell r="H30">
            <v>1000</v>
          </cell>
          <cell r="I30">
            <v>1000</v>
          </cell>
        </row>
        <row r="117">
          <cell r="H117">
            <v>44847</v>
          </cell>
          <cell r="I117">
            <v>44847</v>
          </cell>
        </row>
        <row r="123">
          <cell r="G123">
            <v>16452.1</v>
          </cell>
          <cell r="H123">
            <v>16452.1</v>
          </cell>
          <cell r="I123">
            <v>16452.1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5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  <sheetName val="Лист2"/>
    </sheetNames>
    <sheetDataSet>
      <sheetData sheetId="6">
        <row r="20">
          <cell r="H20">
            <v>2183064.4</v>
          </cell>
          <cell r="I20">
            <v>2722399</v>
          </cell>
        </row>
        <row r="38">
          <cell r="H38">
            <v>534167.44</v>
          </cell>
          <cell r="I38">
            <v>534167.44</v>
          </cell>
        </row>
        <row r="52">
          <cell r="G52">
            <v>98484.9</v>
          </cell>
          <cell r="H52">
            <v>98487.9</v>
          </cell>
          <cell r="I52">
            <v>99684.3</v>
          </cell>
        </row>
        <row r="61">
          <cell r="H61">
            <v>51000</v>
          </cell>
          <cell r="I61">
            <v>0</v>
          </cell>
        </row>
        <row r="76">
          <cell r="H76">
            <v>360776</v>
          </cell>
          <cell r="I76">
            <v>388893</v>
          </cell>
        </row>
        <row r="101">
          <cell r="H101">
            <v>1007894.5</v>
          </cell>
          <cell r="I101">
            <v>345629.9</v>
          </cell>
        </row>
        <row r="111">
          <cell r="G111">
            <v>1304508</v>
          </cell>
          <cell r="H111">
            <v>1304508</v>
          </cell>
          <cell r="I111">
            <v>1304508</v>
          </cell>
        </row>
        <row r="122">
          <cell r="H122">
            <v>41635</v>
          </cell>
          <cell r="I122">
            <v>41635</v>
          </cell>
        </row>
        <row r="136">
          <cell r="G136">
            <v>48528</v>
          </cell>
          <cell r="H136">
            <v>48528</v>
          </cell>
          <cell r="I136">
            <v>48528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1">
        <row r="68">
          <cell r="A68" t="str">
            <v>НАЦИОНАЛЬНАЯ БЕЗОПАСНОСТЬ И ПРАВООХРАНИТЕЛЬНАЯ ДЕЯТЕЛЬНОСТЬ</v>
          </cell>
        </row>
        <row r="69">
          <cell r="A69" t="str">
            <v>Обеспечение пожарной безопасности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5"/>
      <sheetName val="прил 4 доходы"/>
      <sheetName val="прил 5 РП"/>
      <sheetName val="прил 6 ведом"/>
      <sheetName val="прил 7 ЦСР,ВР,РП"/>
      <sheetName val="прил 8 РП,ЦСР,ВР"/>
    </sheetNames>
    <sheetDataSet>
      <sheetData sheetId="3">
        <row r="42">
          <cell r="B42" t="str">
    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Галанинского сельсовета" </v>
          </cell>
        </row>
        <row r="121">
          <cell r="B121" t="str">
            <v>Расходы на реализацию мероприятий по поддержке местных инициатив за счет субсидий из краевого бюджета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</v>
          </cell>
        </row>
        <row r="130">
          <cell r="B130" t="str">
            <v>Обеспечение софинансирования расходов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</v>
          </cell>
          <cell r="G130">
            <v>270603.93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5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  <sheetName val="Лист2"/>
    </sheetNames>
    <sheetDataSet>
      <sheetData sheetId="6">
        <row r="153">
          <cell r="H153">
            <v>158847</v>
          </cell>
          <cell r="I153">
            <v>313177</v>
          </cell>
        </row>
      </sheetData>
      <sheetData sheetId="7">
        <row r="195">
          <cell r="G195">
            <v>158847</v>
          </cell>
          <cell r="H195">
            <v>313177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5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4.375" style="1" customWidth="1"/>
    <col min="2" max="3" width="9.00390625" style="1" customWidth="1"/>
    <col min="4" max="4" width="7.00390625" style="1" customWidth="1"/>
    <col min="5" max="6" width="9.00390625" style="1" customWidth="1"/>
    <col min="7" max="7" width="14.875" style="1" customWidth="1"/>
    <col min="8" max="8" width="12.375" style="1" customWidth="1"/>
    <col min="9" max="9" width="11.375" style="1" customWidth="1"/>
    <col min="10" max="10" width="12.375" style="1" customWidth="1"/>
  </cols>
  <sheetData>
    <row r="1" ht="7.5" customHeight="1">
      <c r="A1" s="46"/>
    </row>
    <row r="2" ht="13.5">
      <c r="A2" s="46" t="s">
        <v>320</v>
      </c>
    </row>
    <row r="3" spans="1:10" ht="16.5" customHeight="1">
      <c r="A3" s="130" t="s">
        <v>135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.75" customHeight="1">
      <c r="A4" s="130" t="s">
        <v>108</v>
      </c>
      <c r="B4" s="130"/>
      <c r="C4" s="130"/>
      <c r="D4" s="130"/>
      <c r="E4" s="130"/>
      <c r="F4" s="130"/>
      <c r="G4" s="130"/>
      <c r="H4" s="130"/>
      <c r="I4" s="130"/>
      <c r="J4" s="130"/>
    </row>
    <row r="5" ht="8.25" customHeight="1">
      <c r="A5" s="1" t="s">
        <v>20</v>
      </c>
    </row>
    <row r="6" spans="1:10" s="54" customFormat="1" ht="15" customHeight="1">
      <c r="A6" s="46" t="s">
        <v>250</v>
      </c>
      <c r="B6" s="46"/>
      <c r="C6" s="46"/>
      <c r="D6" s="46"/>
      <c r="E6" s="46"/>
      <c r="F6" s="46"/>
      <c r="G6" s="46"/>
      <c r="H6" s="46"/>
      <c r="I6" s="46"/>
      <c r="J6" s="46"/>
    </row>
    <row r="7" ht="0.75" customHeight="1" hidden="1"/>
    <row r="8" ht="15.75" customHeight="1">
      <c r="A8" s="47" t="s">
        <v>251</v>
      </c>
    </row>
    <row r="9" spans="1:9" s="1" customFormat="1" ht="16.5" customHeight="1">
      <c r="A9" s="1" t="s">
        <v>416</v>
      </c>
      <c r="F9" s="1" t="s">
        <v>88</v>
      </c>
      <c r="G9" s="1" t="s">
        <v>88</v>
      </c>
      <c r="H9" s="1" t="s">
        <v>415</v>
      </c>
      <c r="I9" s="1" t="s">
        <v>88</v>
      </c>
    </row>
    <row r="10" ht="14.25" customHeight="1">
      <c r="A10" s="46"/>
    </row>
    <row r="11" ht="16.5" customHeight="1">
      <c r="A11" s="47" t="s">
        <v>284</v>
      </c>
    </row>
    <row r="12" ht="15" customHeight="1">
      <c r="A12" s="47" t="s">
        <v>285</v>
      </c>
    </row>
    <row r="13" ht="12.75" customHeight="1">
      <c r="A13" s="47" t="s">
        <v>286</v>
      </c>
    </row>
    <row r="14" ht="31.5" customHeight="1">
      <c r="A14" s="47"/>
    </row>
    <row r="15" ht="12" customHeight="1">
      <c r="A15" s="47" t="s">
        <v>252</v>
      </c>
    </row>
    <row r="16" ht="17.25" customHeight="1">
      <c r="A16" s="47" t="s">
        <v>253</v>
      </c>
    </row>
    <row r="17" ht="21" customHeight="1">
      <c r="A17" s="46" t="s">
        <v>254</v>
      </c>
    </row>
    <row r="18" spans="1:10" ht="15.75" customHeight="1">
      <c r="A18" s="124" t="s">
        <v>287</v>
      </c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ht="15" customHeight="1">
      <c r="A19" s="124" t="s">
        <v>288</v>
      </c>
      <c r="B19" s="124"/>
      <c r="C19" s="124"/>
      <c r="D19" s="124"/>
      <c r="E19" s="124"/>
      <c r="F19" s="124"/>
      <c r="G19" s="124"/>
      <c r="H19" s="124"/>
      <c r="I19" s="124"/>
      <c r="J19" s="124"/>
    </row>
    <row r="20" spans="1:10" ht="18" customHeight="1">
      <c r="A20" s="124" t="s">
        <v>289</v>
      </c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9" ht="18" customHeight="1">
      <c r="A21" s="124" t="s">
        <v>290</v>
      </c>
      <c r="B21" s="124"/>
      <c r="C21" s="124"/>
      <c r="D21" s="124"/>
      <c r="E21" s="124"/>
      <c r="F21" s="124"/>
      <c r="G21" s="124"/>
      <c r="H21" s="124"/>
      <c r="I21" s="124"/>
    </row>
    <row r="22" spans="1:9" ht="18" customHeight="1">
      <c r="A22" s="124" t="s">
        <v>427</v>
      </c>
      <c r="B22" s="124"/>
      <c r="C22" s="124"/>
      <c r="D22" s="124"/>
      <c r="E22" s="124"/>
      <c r="F22" s="124"/>
      <c r="G22" s="124"/>
      <c r="H22" s="124"/>
      <c r="I22" s="124"/>
    </row>
    <row r="23" spans="1:9" ht="18" customHeight="1">
      <c r="A23" s="124" t="s">
        <v>428</v>
      </c>
      <c r="B23" s="124"/>
      <c r="C23" s="124"/>
      <c r="D23" s="124"/>
      <c r="E23" s="124"/>
      <c r="F23" s="124"/>
      <c r="G23" s="124"/>
      <c r="H23" s="124"/>
      <c r="I23" s="124"/>
    </row>
    <row r="24" spans="1:9" ht="18" customHeight="1">
      <c r="A24" s="124" t="s">
        <v>291</v>
      </c>
      <c r="B24" s="124"/>
      <c r="C24" s="124"/>
      <c r="D24" s="124"/>
      <c r="E24" s="124"/>
      <c r="F24" s="124"/>
      <c r="G24" s="124"/>
      <c r="H24" s="124"/>
      <c r="I24" s="124"/>
    </row>
    <row r="25" spans="1:10" ht="19.5" customHeight="1">
      <c r="A25" s="124" t="s">
        <v>292</v>
      </c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9" ht="20.25" customHeight="1">
      <c r="A26" s="124" t="s">
        <v>255</v>
      </c>
      <c r="B26" s="124"/>
      <c r="C26" s="124"/>
      <c r="D26" s="124"/>
      <c r="E26" s="124"/>
      <c r="F26" s="124"/>
      <c r="G26" s="124"/>
      <c r="H26" s="124"/>
      <c r="I26" s="124"/>
    </row>
    <row r="27" spans="1:3" ht="12.75" customHeight="1">
      <c r="A27" s="48"/>
      <c r="C27" s="1" t="s">
        <v>22</v>
      </c>
    </row>
    <row r="28" spans="1:10" ht="51" customHeight="1">
      <c r="A28" s="49" t="s">
        <v>256</v>
      </c>
      <c r="B28" s="127" t="s">
        <v>257</v>
      </c>
      <c r="C28" s="127"/>
      <c r="D28" s="127"/>
      <c r="E28" s="128" t="s">
        <v>32</v>
      </c>
      <c r="F28" s="128"/>
      <c r="G28" s="128"/>
      <c r="H28" s="31">
        <v>37289.05</v>
      </c>
      <c r="I28" s="31">
        <v>0</v>
      </c>
      <c r="J28" s="31">
        <v>0</v>
      </c>
    </row>
    <row r="29" spans="1:10" ht="31.5" customHeight="1">
      <c r="A29" s="49">
        <v>2</v>
      </c>
      <c r="B29" s="127" t="s">
        <v>258</v>
      </c>
      <c r="C29" s="127"/>
      <c r="D29" s="127"/>
      <c r="E29" s="128" t="s">
        <v>33</v>
      </c>
      <c r="F29" s="128"/>
      <c r="G29" s="128"/>
      <c r="H29" s="31">
        <f>H30</f>
        <v>13019705.69</v>
      </c>
      <c r="I29" s="31">
        <v>6580411.34</v>
      </c>
      <c r="J29" s="31">
        <v>6590124.74</v>
      </c>
    </row>
    <row r="30" spans="1:10" ht="12.75" customHeight="1">
      <c r="A30" s="49">
        <v>3</v>
      </c>
      <c r="B30" s="127" t="s">
        <v>259</v>
      </c>
      <c r="C30" s="127"/>
      <c r="D30" s="127"/>
      <c r="E30" s="128" t="s">
        <v>34</v>
      </c>
      <c r="F30" s="128"/>
      <c r="G30" s="128"/>
      <c r="H30" s="31">
        <f>H31</f>
        <v>13019705.69</v>
      </c>
      <c r="I30" s="31">
        <f aca="true" t="shared" si="0" ref="I30:J32">I29</f>
        <v>6580411.34</v>
      </c>
      <c r="J30" s="31">
        <f t="shared" si="0"/>
        <v>6590124.74</v>
      </c>
    </row>
    <row r="31" spans="1:10" ht="26.25" customHeight="1">
      <c r="A31" s="49">
        <v>4</v>
      </c>
      <c r="B31" s="127" t="s">
        <v>260</v>
      </c>
      <c r="C31" s="127"/>
      <c r="D31" s="127"/>
      <c r="E31" s="128" t="s">
        <v>261</v>
      </c>
      <c r="F31" s="128"/>
      <c r="G31" s="128"/>
      <c r="H31" s="31">
        <f>H32</f>
        <v>13019705.69</v>
      </c>
      <c r="I31" s="31">
        <f t="shared" si="0"/>
        <v>6580411.34</v>
      </c>
      <c r="J31" s="31">
        <f t="shared" si="0"/>
        <v>6590124.74</v>
      </c>
    </row>
    <row r="32" spans="1:10" ht="36.75" customHeight="1">
      <c r="A32" s="49">
        <v>5</v>
      </c>
      <c r="B32" s="127" t="s">
        <v>262</v>
      </c>
      <c r="C32" s="127"/>
      <c r="D32" s="127"/>
      <c r="E32" s="128" t="s">
        <v>263</v>
      </c>
      <c r="F32" s="128"/>
      <c r="G32" s="128"/>
      <c r="H32" s="31">
        <v>13019705.69</v>
      </c>
      <c r="I32" s="31">
        <f t="shared" si="0"/>
        <v>6580411.34</v>
      </c>
      <c r="J32" s="31">
        <f t="shared" si="0"/>
        <v>6590124.74</v>
      </c>
    </row>
    <row r="33" spans="1:10" ht="15" customHeight="1">
      <c r="A33" s="49">
        <v>6</v>
      </c>
      <c r="B33" s="127" t="s">
        <v>264</v>
      </c>
      <c r="C33" s="127"/>
      <c r="D33" s="127"/>
      <c r="E33" s="129" t="s">
        <v>265</v>
      </c>
      <c r="F33" s="129"/>
      <c r="G33" s="129"/>
      <c r="H33" s="31">
        <f>H34</f>
        <v>-13019705.69</v>
      </c>
      <c r="I33" s="31">
        <v>-6580411.34</v>
      </c>
      <c r="J33" s="31">
        <v>-6590124.74</v>
      </c>
    </row>
    <row r="34" spans="1:10" ht="27.75" customHeight="1">
      <c r="A34" s="49">
        <v>7</v>
      </c>
      <c r="B34" s="127" t="s">
        <v>266</v>
      </c>
      <c r="C34" s="127"/>
      <c r="D34" s="127"/>
      <c r="E34" s="128" t="s">
        <v>267</v>
      </c>
      <c r="F34" s="128"/>
      <c r="G34" s="128"/>
      <c r="H34" s="31">
        <f>H35</f>
        <v>-13019705.69</v>
      </c>
      <c r="I34" s="31">
        <f aca="true" t="shared" si="1" ref="I34:J36">I33</f>
        <v>-6580411.34</v>
      </c>
      <c r="J34" s="31">
        <f t="shared" si="1"/>
        <v>-6590124.74</v>
      </c>
    </row>
    <row r="35" spans="1:10" ht="30.75" customHeight="1">
      <c r="A35" s="49">
        <v>8</v>
      </c>
      <c r="B35" s="127" t="s">
        <v>268</v>
      </c>
      <c r="C35" s="127"/>
      <c r="D35" s="127"/>
      <c r="E35" s="128" t="s">
        <v>269</v>
      </c>
      <c r="F35" s="128"/>
      <c r="G35" s="128"/>
      <c r="H35" s="31">
        <f>H36</f>
        <v>-13019705.69</v>
      </c>
      <c r="I35" s="31">
        <f t="shared" si="1"/>
        <v>-6580411.34</v>
      </c>
      <c r="J35" s="31">
        <f t="shared" si="1"/>
        <v>-6590124.74</v>
      </c>
    </row>
    <row r="36" spans="1:10" ht="40.5" customHeight="1">
      <c r="A36" s="49">
        <v>9</v>
      </c>
      <c r="B36" s="127" t="s">
        <v>262</v>
      </c>
      <c r="C36" s="127"/>
      <c r="D36" s="127"/>
      <c r="E36" s="128" t="s">
        <v>270</v>
      </c>
      <c r="F36" s="128"/>
      <c r="G36" s="128"/>
      <c r="H36" s="31">
        <v>-13019705.69</v>
      </c>
      <c r="I36" s="31">
        <f t="shared" si="1"/>
        <v>-6580411.34</v>
      </c>
      <c r="J36" s="31">
        <f t="shared" si="1"/>
        <v>-6590124.74</v>
      </c>
    </row>
    <row r="37" spans="1:10" ht="18.75" customHeight="1">
      <c r="A37" s="49">
        <v>10</v>
      </c>
      <c r="B37" s="129" t="s">
        <v>271</v>
      </c>
      <c r="C37" s="129"/>
      <c r="D37" s="129"/>
      <c r="E37" s="129"/>
      <c r="F37" s="129"/>
      <c r="G37" s="129"/>
      <c r="H37" s="31">
        <f>H28</f>
        <v>37289.05</v>
      </c>
      <c r="I37" s="31">
        <f>I28+I29+I33</f>
        <v>0</v>
      </c>
      <c r="J37" s="31">
        <f>J28+J29+J33</f>
        <v>0</v>
      </c>
    </row>
    <row r="38" spans="1:13" ht="0.75" customHeight="1">
      <c r="A38" s="50"/>
      <c r="K38" s="51"/>
      <c r="L38" s="51"/>
      <c r="M38" s="51"/>
    </row>
    <row r="39" spans="1:13" ht="0.75" customHeight="1">
      <c r="A39" s="50"/>
      <c r="K39" s="51"/>
      <c r="L39" s="51"/>
      <c r="M39" s="51"/>
    </row>
    <row r="40" spans="1:13" ht="0.75" customHeight="1">
      <c r="A40" s="50"/>
      <c r="K40" s="51"/>
      <c r="L40" s="51"/>
      <c r="M40" s="51"/>
    </row>
    <row r="41" spans="1:10" ht="15.75" customHeight="1">
      <c r="A41" s="122" t="s">
        <v>272</v>
      </c>
      <c r="B41" s="122"/>
      <c r="C41" s="122"/>
      <c r="D41" s="122"/>
      <c r="E41" s="122"/>
      <c r="F41" s="122"/>
      <c r="G41" s="122"/>
      <c r="H41" s="122"/>
      <c r="I41" s="122"/>
      <c r="J41" s="122"/>
    </row>
    <row r="42" spans="1:10" ht="15.75" customHeight="1">
      <c r="A42" s="122" t="s">
        <v>273</v>
      </c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ht="15.75" customHeight="1">
      <c r="A43" s="122" t="s">
        <v>274</v>
      </c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ht="15.75" customHeight="1">
      <c r="A44" s="122" t="s">
        <v>275</v>
      </c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ht="13.5" customHeight="1">
      <c r="A45" s="122" t="s">
        <v>276</v>
      </c>
      <c r="B45" s="122"/>
      <c r="C45" s="122"/>
      <c r="D45" s="122"/>
      <c r="E45" s="122"/>
      <c r="F45" s="122"/>
      <c r="G45" s="122"/>
      <c r="H45" s="122"/>
      <c r="I45" s="122"/>
      <c r="J45" s="122"/>
    </row>
    <row r="46" spans="1:10" ht="0.7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</row>
    <row r="47" ht="0.75" customHeight="1">
      <c r="A47" s="52"/>
    </row>
    <row r="48" spans="1:10" ht="81.75" customHeight="1" hidden="1">
      <c r="A48" s="123" t="s">
        <v>277</v>
      </c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.75" customHeight="1">
      <c r="A49" s="125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0.75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0" ht="0.7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ht="15.75" customHeight="1">
      <c r="A52" s="1" t="s">
        <v>278</v>
      </c>
    </row>
    <row r="53" ht="13.5">
      <c r="B53" s="1" t="s">
        <v>429</v>
      </c>
    </row>
    <row r="54" ht="13.5">
      <c r="B54" s="1" t="s">
        <v>293</v>
      </c>
    </row>
    <row r="55" ht="13.5">
      <c r="B55" s="1" t="s">
        <v>294</v>
      </c>
    </row>
    <row r="57" spans="1:10" s="54" customFormat="1" ht="13.5">
      <c r="A57" s="53" t="s">
        <v>279</v>
      </c>
      <c r="B57" s="1"/>
      <c r="C57" s="1"/>
      <c r="D57" s="1"/>
      <c r="E57" s="1"/>
      <c r="F57" s="1"/>
      <c r="G57" s="46"/>
      <c r="H57" s="46"/>
      <c r="I57" s="46"/>
      <c r="J57" s="46"/>
    </row>
    <row r="58" ht="13.5">
      <c r="A58" s="1" t="s">
        <v>280</v>
      </c>
    </row>
    <row r="59" ht="13.5">
      <c r="A59" s="1" t="s">
        <v>281</v>
      </c>
    </row>
    <row r="62" spans="1:2" ht="13.5">
      <c r="A62" s="46"/>
      <c r="B62" s="1" t="s">
        <v>282</v>
      </c>
    </row>
    <row r="65" ht="13.5">
      <c r="B65" s="1" t="s">
        <v>283</v>
      </c>
    </row>
  </sheetData>
  <sheetProtection/>
  <mergeCells count="40">
    <mergeCell ref="A22:I22"/>
    <mergeCell ref="A23:I23"/>
    <mergeCell ref="A3:J3"/>
    <mergeCell ref="A4:J4"/>
    <mergeCell ref="A18:J18"/>
    <mergeCell ref="A19:J19"/>
    <mergeCell ref="A20:J20"/>
    <mergeCell ref="A21:I21"/>
    <mergeCell ref="A24:I24"/>
    <mergeCell ref="A25:J25"/>
    <mergeCell ref="A26:I26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G37"/>
    <mergeCell ref="A41:J41"/>
    <mergeCell ref="A42:J42"/>
    <mergeCell ref="A43:J43"/>
    <mergeCell ref="A51:J51"/>
    <mergeCell ref="A44:J44"/>
    <mergeCell ref="A45:J45"/>
    <mergeCell ref="A46:J46"/>
    <mergeCell ref="A48:J48"/>
    <mergeCell ref="A49:J49"/>
    <mergeCell ref="A50:J50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I84"/>
  <sheetViews>
    <sheetView zoomScalePageLayoutView="0" workbookViewId="0" topLeftCell="A67">
      <selection activeCell="C69" sqref="C69"/>
    </sheetView>
  </sheetViews>
  <sheetFormatPr defaultColWidth="9.00390625" defaultRowHeight="12.75"/>
  <cols>
    <col min="1" max="1" width="4.00390625" style="1" customWidth="1"/>
    <col min="2" max="2" width="22.375" style="1" customWidth="1"/>
    <col min="3" max="3" width="42.375" style="1" customWidth="1"/>
    <col min="4" max="4" width="12.125" style="95" customWidth="1"/>
    <col min="5" max="5" width="12.875" style="95" customWidth="1"/>
    <col min="6" max="6" width="12.00390625" style="95" customWidth="1"/>
    <col min="8" max="8" width="8.375" style="0" customWidth="1"/>
  </cols>
  <sheetData>
    <row r="2" spans="1:9" ht="15.75">
      <c r="A2" s="12" t="s">
        <v>28</v>
      </c>
      <c r="B2" s="12"/>
      <c r="C2" s="12"/>
      <c r="D2" s="132" t="s">
        <v>159</v>
      </c>
      <c r="E2" s="132"/>
      <c r="F2" s="132"/>
      <c r="G2" s="3"/>
      <c r="H2" s="3"/>
      <c r="I2" s="3"/>
    </row>
    <row r="3" spans="1:9" ht="15.75">
      <c r="A3" s="133" t="s">
        <v>222</v>
      </c>
      <c r="B3" s="133"/>
      <c r="C3" s="133"/>
      <c r="D3" s="133"/>
      <c r="E3" s="133"/>
      <c r="F3" s="133"/>
      <c r="G3" s="3"/>
      <c r="H3" s="3"/>
      <c r="I3" s="3"/>
    </row>
    <row r="4" spans="1:9" ht="15.75">
      <c r="A4" s="133" t="s">
        <v>417</v>
      </c>
      <c r="B4" s="133"/>
      <c r="C4" s="133"/>
      <c r="D4" s="133"/>
      <c r="E4" s="133"/>
      <c r="F4" s="133"/>
      <c r="G4" s="3"/>
      <c r="H4" s="3"/>
      <c r="I4" s="3"/>
    </row>
    <row r="6" spans="1:9" ht="15.75">
      <c r="A6" s="138" t="s">
        <v>181</v>
      </c>
      <c r="B6" s="138"/>
      <c r="C6" s="138"/>
      <c r="D6" s="138"/>
      <c r="E6" s="138"/>
      <c r="F6" s="138"/>
      <c r="G6" s="4"/>
      <c r="H6" s="4"/>
      <c r="I6" s="4"/>
    </row>
    <row r="7" spans="1:6" ht="13.5">
      <c r="A7" s="1" t="s">
        <v>142</v>
      </c>
      <c r="D7" s="137" t="s">
        <v>36</v>
      </c>
      <c r="E7" s="137"/>
      <c r="F7" s="137"/>
    </row>
    <row r="8" spans="1:6" ht="12.75">
      <c r="A8" s="141" t="s">
        <v>138</v>
      </c>
      <c r="B8" s="142" t="s">
        <v>111</v>
      </c>
      <c r="C8" s="143" t="s">
        <v>110</v>
      </c>
      <c r="D8" s="139" t="s">
        <v>84</v>
      </c>
      <c r="E8" s="139" t="s">
        <v>66</v>
      </c>
      <c r="F8" s="139" t="s">
        <v>182</v>
      </c>
    </row>
    <row r="9" spans="1:6" ht="12.75">
      <c r="A9" s="141"/>
      <c r="B9" s="142"/>
      <c r="C9" s="143"/>
      <c r="D9" s="139"/>
      <c r="E9" s="139"/>
      <c r="F9" s="139"/>
    </row>
    <row r="10" spans="1:6" ht="13.5">
      <c r="A10" s="5"/>
      <c r="B10" s="6">
        <v>1</v>
      </c>
      <c r="C10" s="6">
        <v>2</v>
      </c>
      <c r="D10" s="84">
        <v>3</v>
      </c>
      <c r="E10" s="84">
        <v>3</v>
      </c>
      <c r="F10" s="84">
        <v>3</v>
      </c>
    </row>
    <row r="11" spans="1:6" ht="13.5">
      <c r="A11" s="13">
        <v>1</v>
      </c>
      <c r="B11" s="7" t="s">
        <v>143</v>
      </c>
      <c r="C11" s="5" t="s">
        <v>144</v>
      </c>
      <c r="D11" s="117">
        <f>D12+D18+D24+D36+D39+D43+D47</f>
        <v>1047536.3</v>
      </c>
      <c r="E11" s="117">
        <f>E12+E18+E24+E36+E39</f>
        <v>895525</v>
      </c>
      <c r="F11" s="117">
        <f>F12+F18+F24+F36+F39</f>
        <v>924415</v>
      </c>
    </row>
    <row r="12" spans="1:6" ht="13.5">
      <c r="A12" s="13">
        <v>2</v>
      </c>
      <c r="B12" s="7" t="s">
        <v>98</v>
      </c>
      <c r="C12" s="5" t="s">
        <v>145</v>
      </c>
      <c r="D12" s="117">
        <f>D13</f>
        <v>106333.33</v>
      </c>
      <c r="E12" s="117">
        <f>E13</f>
        <v>107005</v>
      </c>
      <c r="F12" s="117">
        <f>F13</f>
        <v>111175</v>
      </c>
    </row>
    <row r="13" spans="1:6" ht="13.5">
      <c r="A13" s="13">
        <v>3</v>
      </c>
      <c r="B13" s="7" t="s">
        <v>146</v>
      </c>
      <c r="C13" s="5" t="s">
        <v>147</v>
      </c>
      <c r="D13" s="118">
        <f>D14+D17+D16</f>
        <v>106333.33</v>
      </c>
      <c r="E13" s="118">
        <f>E14+E17+E16</f>
        <v>107005</v>
      </c>
      <c r="F13" s="118">
        <f>F14+F17+F16</f>
        <v>111175</v>
      </c>
    </row>
    <row r="14" spans="1:6" ht="12.75">
      <c r="A14" s="136">
        <v>4</v>
      </c>
      <c r="B14" s="140" t="s">
        <v>165</v>
      </c>
      <c r="C14" s="141" t="s">
        <v>321</v>
      </c>
      <c r="D14" s="131">
        <v>102210</v>
      </c>
      <c r="E14" s="131">
        <v>105480</v>
      </c>
      <c r="F14" s="131">
        <v>109590</v>
      </c>
    </row>
    <row r="15" spans="1:6" ht="12.75">
      <c r="A15" s="136"/>
      <c r="B15" s="140"/>
      <c r="C15" s="141"/>
      <c r="D15" s="131"/>
      <c r="E15" s="131"/>
      <c r="F15" s="131"/>
    </row>
    <row r="16" spans="1:6" ht="123">
      <c r="A16" s="13">
        <v>5</v>
      </c>
      <c r="B16" s="7" t="s">
        <v>183</v>
      </c>
      <c r="C16" s="64" t="s">
        <v>322</v>
      </c>
      <c r="D16" s="110">
        <v>1522.26</v>
      </c>
      <c r="E16" s="118">
        <v>5</v>
      </c>
      <c r="F16" s="118">
        <v>5</v>
      </c>
    </row>
    <row r="17" spans="1:6" ht="54.75">
      <c r="A17" s="13">
        <v>6</v>
      </c>
      <c r="B17" s="7" t="s">
        <v>166</v>
      </c>
      <c r="C17" s="63" t="s">
        <v>184</v>
      </c>
      <c r="D17" s="119">
        <v>2601.07</v>
      </c>
      <c r="E17" s="118">
        <v>1520</v>
      </c>
      <c r="F17" s="118">
        <v>1580</v>
      </c>
    </row>
    <row r="18" spans="1:6" ht="40.5">
      <c r="A18" s="13">
        <v>7</v>
      </c>
      <c r="B18" s="7" t="s">
        <v>94</v>
      </c>
      <c r="C18" s="63" t="s">
        <v>73</v>
      </c>
      <c r="D18" s="117">
        <f>D19</f>
        <v>133600</v>
      </c>
      <c r="E18" s="117">
        <f>E19</f>
        <v>142400</v>
      </c>
      <c r="F18" s="117">
        <f>F19</f>
        <v>162000</v>
      </c>
    </row>
    <row r="19" spans="1:6" ht="40.5">
      <c r="A19" s="13">
        <v>8</v>
      </c>
      <c r="B19" s="7" t="s">
        <v>99</v>
      </c>
      <c r="C19" s="63" t="s">
        <v>83</v>
      </c>
      <c r="D19" s="118">
        <f>D20+D21+D22+D23</f>
        <v>133600</v>
      </c>
      <c r="E19" s="118">
        <f>E20+E21+E22+E23</f>
        <v>142400</v>
      </c>
      <c r="F19" s="118">
        <f>F20+F21+F22+F23</f>
        <v>162000</v>
      </c>
    </row>
    <row r="20" spans="1:6" ht="81.75">
      <c r="A20" s="13">
        <v>9</v>
      </c>
      <c r="B20" s="7" t="s">
        <v>100</v>
      </c>
      <c r="C20" s="63" t="s">
        <v>323</v>
      </c>
      <c r="D20" s="118">
        <v>48400</v>
      </c>
      <c r="E20" s="118">
        <v>51600</v>
      </c>
      <c r="F20" s="118">
        <v>58600</v>
      </c>
    </row>
    <row r="21" spans="1:6" ht="96">
      <c r="A21" s="13">
        <v>10</v>
      </c>
      <c r="B21" s="7" t="s">
        <v>101</v>
      </c>
      <c r="C21" s="64" t="s">
        <v>324</v>
      </c>
      <c r="D21" s="118">
        <v>300</v>
      </c>
      <c r="E21" s="118">
        <v>300</v>
      </c>
      <c r="F21" s="118">
        <v>400</v>
      </c>
    </row>
    <row r="22" spans="1:6" ht="81.75">
      <c r="A22" s="13">
        <v>11</v>
      </c>
      <c r="B22" s="7" t="s">
        <v>102</v>
      </c>
      <c r="C22" s="63" t="s">
        <v>95</v>
      </c>
      <c r="D22" s="118">
        <v>93800</v>
      </c>
      <c r="E22" s="118">
        <v>100100</v>
      </c>
      <c r="F22" s="118">
        <v>113600</v>
      </c>
    </row>
    <row r="23" spans="1:6" ht="81.75">
      <c r="A23" s="13">
        <v>12</v>
      </c>
      <c r="B23" s="7" t="s">
        <v>103</v>
      </c>
      <c r="C23" s="63" t="s">
        <v>325</v>
      </c>
      <c r="D23" s="118">
        <v>-8900</v>
      </c>
      <c r="E23" s="118">
        <v>-9600</v>
      </c>
      <c r="F23" s="118">
        <v>-10600</v>
      </c>
    </row>
    <row r="24" spans="1:6" ht="13.5">
      <c r="A24" s="13">
        <v>13</v>
      </c>
      <c r="B24" s="7" t="s">
        <v>139</v>
      </c>
      <c r="C24" s="5" t="s">
        <v>167</v>
      </c>
      <c r="D24" s="117">
        <f>D25+D28</f>
        <v>762830</v>
      </c>
      <c r="E24" s="117">
        <f>E25+E28</f>
        <v>601860</v>
      </c>
      <c r="F24" s="117">
        <f>F25+F28</f>
        <v>606980</v>
      </c>
    </row>
    <row r="25" spans="1:6" ht="13.5">
      <c r="A25" s="13">
        <v>14</v>
      </c>
      <c r="B25" s="25" t="s">
        <v>97</v>
      </c>
      <c r="C25" s="8" t="s">
        <v>148</v>
      </c>
      <c r="D25" s="118">
        <f>D26</f>
        <v>289040</v>
      </c>
      <c r="E25" s="118">
        <f>E26</f>
        <v>128070</v>
      </c>
      <c r="F25" s="118">
        <f>F26</f>
        <v>133190</v>
      </c>
    </row>
    <row r="26" spans="1:6" ht="12.75">
      <c r="A26" s="136">
        <v>15</v>
      </c>
      <c r="B26" s="134" t="s">
        <v>149</v>
      </c>
      <c r="C26" s="135" t="s">
        <v>115</v>
      </c>
      <c r="D26" s="131">
        <v>289040</v>
      </c>
      <c r="E26" s="131">
        <v>128070</v>
      </c>
      <c r="F26" s="131">
        <v>133190</v>
      </c>
    </row>
    <row r="27" spans="1:6" ht="12.75">
      <c r="A27" s="136"/>
      <c r="B27" s="134"/>
      <c r="C27" s="135"/>
      <c r="D27" s="131"/>
      <c r="E27" s="131"/>
      <c r="F27" s="131"/>
    </row>
    <row r="28" spans="1:6" ht="13.5">
      <c r="A28" s="13">
        <v>16</v>
      </c>
      <c r="B28" s="7" t="s">
        <v>96</v>
      </c>
      <c r="C28" s="8" t="s">
        <v>168</v>
      </c>
      <c r="D28" s="118">
        <f>D29+D32</f>
        <v>473790</v>
      </c>
      <c r="E28" s="118">
        <f>E29+E32</f>
        <v>473790</v>
      </c>
      <c r="F28" s="118">
        <f>F29+F32</f>
        <v>473790</v>
      </c>
    </row>
    <row r="29" spans="1:6" ht="13.5">
      <c r="A29" s="13">
        <v>17</v>
      </c>
      <c r="B29" s="7" t="s">
        <v>50</v>
      </c>
      <c r="C29" s="5" t="s">
        <v>49</v>
      </c>
      <c r="D29" s="119">
        <v>74995</v>
      </c>
      <c r="E29" s="118">
        <v>184220</v>
      </c>
      <c r="F29" s="118">
        <v>184220</v>
      </c>
    </row>
    <row r="30" spans="1:6" ht="12.75">
      <c r="A30" s="136">
        <v>18</v>
      </c>
      <c r="B30" s="140" t="s">
        <v>51</v>
      </c>
      <c r="C30" s="141" t="s">
        <v>185</v>
      </c>
      <c r="D30" s="131">
        <v>74995</v>
      </c>
      <c r="E30" s="131">
        <v>184220</v>
      </c>
      <c r="F30" s="131">
        <v>184220</v>
      </c>
    </row>
    <row r="31" spans="1:6" ht="12.75">
      <c r="A31" s="136"/>
      <c r="B31" s="140"/>
      <c r="C31" s="141"/>
      <c r="D31" s="131"/>
      <c r="E31" s="131"/>
      <c r="F31" s="131"/>
    </row>
    <row r="32" spans="1:6" ht="12.75">
      <c r="A32" s="136">
        <v>19</v>
      </c>
      <c r="B32" s="140" t="s">
        <v>52</v>
      </c>
      <c r="C32" s="141" t="s">
        <v>186</v>
      </c>
      <c r="D32" s="131">
        <v>398795</v>
      </c>
      <c r="E32" s="131">
        <f>E34</f>
        <v>289570</v>
      </c>
      <c r="F32" s="131">
        <f>F34</f>
        <v>289570</v>
      </c>
    </row>
    <row r="33" spans="1:6" ht="12.75">
      <c r="A33" s="136"/>
      <c r="B33" s="140"/>
      <c r="C33" s="141"/>
      <c r="D33" s="131"/>
      <c r="E33" s="131"/>
      <c r="F33" s="131"/>
    </row>
    <row r="34" spans="1:6" ht="12.75">
      <c r="A34" s="136">
        <v>20</v>
      </c>
      <c r="B34" s="140" t="s">
        <v>54</v>
      </c>
      <c r="C34" s="141" t="s">
        <v>53</v>
      </c>
      <c r="D34" s="131">
        <v>398795</v>
      </c>
      <c r="E34" s="131">
        <v>289570</v>
      </c>
      <c r="F34" s="131">
        <v>289570</v>
      </c>
    </row>
    <row r="35" spans="1:6" ht="12.75">
      <c r="A35" s="136"/>
      <c r="B35" s="140"/>
      <c r="C35" s="141"/>
      <c r="D35" s="131"/>
      <c r="E35" s="131"/>
      <c r="F35" s="131"/>
    </row>
    <row r="36" spans="1:6" ht="13.5">
      <c r="A36" s="13">
        <v>21</v>
      </c>
      <c r="B36" s="7" t="s">
        <v>150</v>
      </c>
      <c r="C36" s="5" t="s">
        <v>151</v>
      </c>
      <c r="D36" s="117">
        <f aca="true" t="shared" si="0" ref="D36:F37">D37</f>
        <v>12100</v>
      </c>
      <c r="E36" s="117">
        <f t="shared" si="0"/>
        <v>15700</v>
      </c>
      <c r="F36" s="117">
        <f t="shared" si="0"/>
        <v>15700</v>
      </c>
    </row>
    <row r="37" spans="1:6" ht="54.75">
      <c r="A37" s="13">
        <v>22</v>
      </c>
      <c r="B37" s="7" t="s">
        <v>152</v>
      </c>
      <c r="C37" s="63" t="s">
        <v>326</v>
      </c>
      <c r="D37" s="118">
        <f>D38</f>
        <v>12100</v>
      </c>
      <c r="E37" s="118">
        <f t="shared" si="0"/>
        <v>15700</v>
      </c>
      <c r="F37" s="118">
        <f t="shared" si="0"/>
        <v>15700</v>
      </c>
    </row>
    <row r="38" spans="1:6" ht="81.75">
      <c r="A38" s="13">
        <v>23</v>
      </c>
      <c r="B38" s="7" t="s">
        <v>70</v>
      </c>
      <c r="C38" s="63" t="s">
        <v>327</v>
      </c>
      <c r="D38" s="119">
        <v>12100</v>
      </c>
      <c r="E38" s="118">
        <v>15700</v>
      </c>
      <c r="F38" s="118">
        <v>15700</v>
      </c>
    </row>
    <row r="39" spans="1:6" ht="54.75">
      <c r="A39" s="13">
        <v>24</v>
      </c>
      <c r="B39" s="7" t="s">
        <v>153</v>
      </c>
      <c r="C39" s="63" t="s">
        <v>154</v>
      </c>
      <c r="D39" s="117">
        <f aca="true" t="shared" si="1" ref="D39:F40">D40</f>
        <v>28463.37</v>
      </c>
      <c r="E39" s="117">
        <f t="shared" si="1"/>
        <v>28560</v>
      </c>
      <c r="F39" s="117">
        <f t="shared" si="1"/>
        <v>28560</v>
      </c>
    </row>
    <row r="40" spans="1:6" ht="96">
      <c r="A40" s="13">
        <v>25</v>
      </c>
      <c r="B40" s="7" t="s">
        <v>155</v>
      </c>
      <c r="C40" s="64" t="s">
        <v>328</v>
      </c>
      <c r="D40" s="118">
        <f t="shared" si="1"/>
        <v>28463.37</v>
      </c>
      <c r="E40" s="118">
        <f t="shared" si="1"/>
        <v>28560</v>
      </c>
      <c r="F40" s="118">
        <f t="shared" si="1"/>
        <v>28560</v>
      </c>
    </row>
    <row r="41" spans="1:6" ht="40.5">
      <c r="A41" s="13">
        <v>26</v>
      </c>
      <c r="B41" s="7" t="s">
        <v>25</v>
      </c>
      <c r="C41" s="63" t="s">
        <v>329</v>
      </c>
      <c r="D41" s="118">
        <f>D42</f>
        <v>28463.37</v>
      </c>
      <c r="E41" s="118">
        <f>E42</f>
        <v>28560</v>
      </c>
      <c r="F41" s="118">
        <f>F42</f>
        <v>28560</v>
      </c>
    </row>
    <row r="42" spans="1:6" ht="40.5">
      <c r="A42" s="13">
        <v>27</v>
      </c>
      <c r="B42" s="7" t="s">
        <v>120</v>
      </c>
      <c r="C42" s="63" t="s">
        <v>330</v>
      </c>
      <c r="D42" s="119">
        <v>28463.37</v>
      </c>
      <c r="E42" s="118">
        <v>28560</v>
      </c>
      <c r="F42" s="118">
        <v>28560</v>
      </c>
    </row>
    <row r="43" spans="1:6" ht="27">
      <c r="A43" s="13">
        <v>28</v>
      </c>
      <c r="B43" s="62" t="s">
        <v>302</v>
      </c>
      <c r="C43" s="63" t="s">
        <v>301</v>
      </c>
      <c r="D43" s="118">
        <f>D45</f>
        <v>1209.6</v>
      </c>
      <c r="E43" s="118">
        <f>E45</f>
        <v>0</v>
      </c>
      <c r="F43" s="118">
        <f>F45</f>
        <v>0</v>
      </c>
    </row>
    <row r="44" spans="1:6" ht="13.5">
      <c r="A44" s="13">
        <v>29</v>
      </c>
      <c r="B44" s="62" t="s">
        <v>304</v>
      </c>
      <c r="C44" s="63" t="s">
        <v>303</v>
      </c>
      <c r="D44" s="118">
        <v>1209.6</v>
      </c>
      <c r="E44" s="118">
        <v>0</v>
      </c>
      <c r="F44" s="118">
        <v>0</v>
      </c>
    </row>
    <row r="45" spans="1:6" ht="27">
      <c r="A45" s="13">
        <v>30</v>
      </c>
      <c r="B45" s="62" t="s">
        <v>306</v>
      </c>
      <c r="C45" s="63" t="s">
        <v>305</v>
      </c>
      <c r="D45" s="118">
        <v>1209.6</v>
      </c>
      <c r="E45" s="118">
        <v>0</v>
      </c>
      <c r="F45" s="118">
        <v>0</v>
      </c>
    </row>
    <row r="46" spans="1:6" ht="27">
      <c r="A46" s="13">
        <v>31</v>
      </c>
      <c r="B46" s="62" t="s">
        <v>308</v>
      </c>
      <c r="C46" s="63" t="s">
        <v>307</v>
      </c>
      <c r="D46" s="118">
        <v>1209.6</v>
      </c>
      <c r="E46" s="118">
        <v>0</v>
      </c>
      <c r="F46" s="118">
        <v>0</v>
      </c>
    </row>
    <row r="47" spans="1:6" ht="27">
      <c r="A47" s="13">
        <v>32</v>
      </c>
      <c r="B47" s="62" t="s">
        <v>310</v>
      </c>
      <c r="C47" s="63" t="s">
        <v>309</v>
      </c>
      <c r="D47" s="118">
        <v>3000</v>
      </c>
      <c r="E47" s="118">
        <v>0</v>
      </c>
      <c r="F47" s="118">
        <v>0</v>
      </c>
    </row>
    <row r="48" spans="1:6" ht="68.25">
      <c r="A48" s="13">
        <v>33</v>
      </c>
      <c r="B48" s="62" t="s">
        <v>312</v>
      </c>
      <c r="C48" s="63" t="s">
        <v>311</v>
      </c>
      <c r="D48" s="118">
        <v>3000</v>
      </c>
      <c r="E48" s="118">
        <v>0</v>
      </c>
      <c r="F48" s="118">
        <v>0</v>
      </c>
    </row>
    <row r="49" spans="1:6" ht="68.25">
      <c r="A49" s="13">
        <v>34</v>
      </c>
      <c r="B49" s="62" t="s">
        <v>314</v>
      </c>
      <c r="C49" s="63" t="s">
        <v>313</v>
      </c>
      <c r="D49" s="118">
        <v>3000</v>
      </c>
      <c r="E49" s="118">
        <v>0</v>
      </c>
      <c r="F49" s="118">
        <v>0</v>
      </c>
    </row>
    <row r="50" spans="1:6" ht="13.5">
      <c r="A50" s="13">
        <v>35</v>
      </c>
      <c r="B50" s="7" t="s">
        <v>156</v>
      </c>
      <c r="C50" s="5" t="s">
        <v>157</v>
      </c>
      <c r="D50" s="117">
        <f>D51</f>
        <v>11934880.34</v>
      </c>
      <c r="E50" s="117">
        <f>E51</f>
        <v>5684886.34</v>
      </c>
      <c r="F50" s="117">
        <f>F51</f>
        <v>5665709.74</v>
      </c>
    </row>
    <row r="51" spans="1:6" ht="40.5">
      <c r="A51" s="13">
        <v>36</v>
      </c>
      <c r="B51" s="65" t="s">
        <v>75</v>
      </c>
      <c r="C51" s="28" t="s">
        <v>74</v>
      </c>
      <c r="D51" s="118">
        <f>D52+D58+D64+D78+D81+D57</f>
        <v>11934880.34</v>
      </c>
      <c r="E51" s="118">
        <f>E52+E59+E64</f>
        <v>5684886.34</v>
      </c>
      <c r="F51" s="118">
        <f>F52+F59+F64</f>
        <v>5665709.74</v>
      </c>
    </row>
    <row r="52" spans="1:6" ht="27">
      <c r="A52" s="13">
        <v>37</v>
      </c>
      <c r="B52" s="26" t="s">
        <v>237</v>
      </c>
      <c r="C52" s="28" t="s">
        <v>93</v>
      </c>
      <c r="D52" s="120">
        <f>D53</f>
        <v>5004680</v>
      </c>
      <c r="E52" s="120">
        <f>E53</f>
        <v>4669856</v>
      </c>
      <c r="F52" s="120">
        <f>F53</f>
        <v>4669856</v>
      </c>
    </row>
    <row r="53" spans="1:6" ht="27">
      <c r="A53" s="13">
        <v>38</v>
      </c>
      <c r="B53" s="26" t="s">
        <v>236</v>
      </c>
      <c r="C53" s="28" t="s">
        <v>76</v>
      </c>
      <c r="D53" s="120">
        <f>D55+D56</f>
        <v>5004680</v>
      </c>
      <c r="E53" s="120">
        <f>+E55+E56</f>
        <v>4669856</v>
      </c>
      <c r="F53" s="120">
        <f>+F55+F56</f>
        <v>4669856</v>
      </c>
    </row>
    <row r="54" spans="1:6" ht="27">
      <c r="A54" s="13">
        <v>39</v>
      </c>
      <c r="B54" s="26" t="s">
        <v>235</v>
      </c>
      <c r="C54" s="28" t="s">
        <v>90</v>
      </c>
      <c r="D54" s="120">
        <f>D53</f>
        <v>5004680</v>
      </c>
      <c r="E54" s="120">
        <f>E53</f>
        <v>4669856</v>
      </c>
      <c r="F54" s="120">
        <f>F53</f>
        <v>4669856</v>
      </c>
    </row>
    <row r="55" spans="1:6" ht="40.5">
      <c r="A55" s="13">
        <v>40</v>
      </c>
      <c r="B55" s="27" t="s">
        <v>234</v>
      </c>
      <c r="C55" s="29" t="s">
        <v>116</v>
      </c>
      <c r="D55" s="120">
        <v>1674104</v>
      </c>
      <c r="E55" s="120">
        <v>1339280</v>
      </c>
      <c r="F55" s="120">
        <v>1339280</v>
      </c>
    </row>
    <row r="56" spans="1:6" ht="40.5">
      <c r="A56" s="13">
        <v>41</v>
      </c>
      <c r="B56" s="13" t="s">
        <v>233</v>
      </c>
      <c r="C56" s="5" t="s">
        <v>92</v>
      </c>
      <c r="D56" s="120">
        <v>3330576</v>
      </c>
      <c r="E56" s="120">
        <v>3330576</v>
      </c>
      <c r="F56" s="120">
        <v>3330576</v>
      </c>
    </row>
    <row r="57" spans="1:6" ht="105">
      <c r="A57" s="13">
        <v>42</v>
      </c>
      <c r="B57" s="13" t="s">
        <v>424</v>
      </c>
      <c r="C57" s="114" t="s">
        <v>425</v>
      </c>
      <c r="D57" s="120">
        <v>35000</v>
      </c>
      <c r="E57" s="120">
        <v>0</v>
      </c>
      <c r="F57" s="120">
        <v>0</v>
      </c>
    </row>
    <row r="58" spans="1:6" ht="27">
      <c r="A58" s="13">
        <v>43</v>
      </c>
      <c r="B58" s="13" t="s">
        <v>232</v>
      </c>
      <c r="C58" s="28" t="s">
        <v>91</v>
      </c>
      <c r="D58" s="120">
        <f>D59</f>
        <v>103639.34</v>
      </c>
      <c r="E58" s="120">
        <f>E59</f>
        <v>103602.34</v>
      </c>
      <c r="F58" s="120">
        <f>F59</f>
        <v>104798.74</v>
      </c>
    </row>
    <row r="59" spans="1:6" ht="27">
      <c r="A59" s="13">
        <v>44</v>
      </c>
      <c r="B59" s="26" t="s">
        <v>231</v>
      </c>
      <c r="C59" s="28" t="s">
        <v>77</v>
      </c>
      <c r="D59" s="118">
        <f>D60+D62</f>
        <v>103639.34</v>
      </c>
      <c r="E59" s="118">
        <f>E60+E62</f>
        <v>103602.34</v>
      </c>
      <c r="F59" s="118">
        <f>F60+F62</f>
        <v>104798.74</v>
      </c>
    </row>
    <row r="60" spans="1:6" ht="40.5">
      <c r="A60" s="13">
        <v>45</v>
      </c>
      <c r="B60" s="26" t="s">
        <v>238</v>
      </c>
      <c r="C60" s="28" t="s">
        <v>79</v>
      </c>
      <c r="D60" s="118">
        <f>D61</f>
        <v>5154.44</v>
      </c>
      <c r="E60" s="118">
        <f>E61</f>
        <v>5114.44</v>
      </c>
      <c r="F60" s="118">
        <f>F61</f>
        <v>5114.44</v>
      </c>
    </row>
    <row r="61" spans="1:6" ht="54.75">
      <c r="A61" s="13">
        <v>46</v>
      </c>
      <c r="B61" s="26" t="s">
        <v>230</v>
      </c>
      <c r="C61" s="29" t="s">
        <v>221</v>
      </c>
      <c r="D61" s="118">
        <v>5154.44</v>
      </c>
      <c r="E61" s="118">
        <v>5114.44</v>
      </c>
      <c r="F61" s="118">
        <v>5114.44</v>
      </c>
    </row>
    <row r="62" spans="1:6" ht="40.5">
      <c r="A62" s="13">
        <v>47</v>
      </c>
      <c r="B62" s="26" t="s">
        <v>229</v>
      </c>
      <c r="C62" s="28" t="s">
        <v>78</v>
      </c>
      <c r="D62" s="118">
        <f>D63</f>
        <v>98484.9</v>
      </c>
      <c r="E62" s="118">
        <f>E63</f>
        <v>98487.9</v>
      </c>
      <c r="F62" s="118">
        <f>F63</f>
        <v>99684.3</v>
      </c>
    </row>
    <row r="63" spans="1:6" ht="54.75">
      <c r="A63" s="13">
        <v>48</v>
      </c>
      <c r="B63" s="26" t="s">
        <v>229</v>
      </c>
      <c r="C63" s="29" t="s">
        <v>81</v>
      </c>
      <c r="D63" s="118">
        <v>98484.9</v>
      </c>
      <c r="E63" s="118">
        <v>98487.9</v>
      </c>
      <c r="F63" s="118">
        <v>99684.3</v>
      </c>
    </row>
    <row r="64" spans="1:6" ht="13.5">
      <c r="A64" s="13">
        <v>49</v>
      </c>
      <c r="B64" s="26" t="s">
        <v>228</v>
      </c>
      <c r="C64" s="28" t="s">
        <v>158</v>
      </c>
      <c r="D64" s="118">
        <f aca="true" t="shared" si="2" ref="D64:F65">D65</f>
        <v>6615959</v>
      </c>
      <c r="E64" s="118">
        <f t="shared" si="2"/>
        <v>911428</v>
      </c>
      <c r="F64" s="118">
        <f t="shared" si="2"/>
        <v>891055</v>
      </c>
    </row>
    <row r="65" spans="1:6" ht="27">
      <c r="A65" s="13">
        <v>50</v>
      </c>
      <c r="B65" s="26" t="s">
        <v>227</v>
      </c>
      <c r="C65" s="28" t="s">
        <v>80</v>
      </c>
      <c r="D65" s="118">
        <f t="shared" si="2"/>
        <v>6615959</v>
      </c>
      <c r="E65" s="118">
        <f t="shared" si="2"/>
        <v>911428</v>
      </c>
      <c r="F65" s="118">
        <f t="shared" si="2"/>
        <v>891055</v>
      </c>
    </row>
    <row r="66" spans="1:6" ht="27">
      <c r="A66" s="13">
        <v>51</v>
      </c>
      <c r="B66" s="26" t="s">
        <v>226</v>
      </c>
      <c r="C66" s="29" t="s">
        <v>117</v>
      </c>
      <c r="D66" s="118">
        <f>D67+D69+D70+D73+D74+D75+D76+D68+D77+D72+D71</f>
        <v>6615959</v>
      </c>
      <c r="E66" s="118">
        <f>E67+E69+E70+E73+E74+E75</f>
        <v>911428</v>
      </c>
      <c r="F66" s="118">
        <f>F67+F69+F70+F73+F74+F75</f>
        <v>891055</v>
      </c>
    </row>
    <row r="67" spans="1:6" ht="54.75">
      <c r="A67" s="13">
        <v>52</v>
      </c>
      <c r="B67" s="26" t="s">
        <v>225</v>
      </c>
      <c r="C67" s="29" t="s">
        <v>82</v>
      </c>
      <c r="D67" s="118">
        <v>464548</v>
      </c>
      <c r="E67" s="118">
        <v>651417</v>
      </c>
      <c r="F67" s="118">
        <v>622527</v>
      </c>
    </row>
    <row r="68" spans="1:6" ht="136.5">
      <c r="A68" s="13">
        <v>53</v>
      </c>
      <c r="B68" s="26" t="s">
        <v>371</v>
      </c>
      <c r="C68" s="29" t="s">
        <v>372</v>
      </c>
      <c r="D68" s="118">
        <v>3109322</v>
      </c>
      <c r="E68" s="118">
        <v>0</v>
      </c>
      <c r="F68" s="118">
        <v>0</v>
      </c>
    </row>
    <row r="69" spans="1:6" ht="68.25">
      <c r="A69" s="13">
        <v>54</v>
      </c>
      <c r="B69" s="26" t="s">
        <v>224</v>
      </c>
      <c r="C69" s="29" t="s">
        <v>243</v>
      </c>
      <c r="D69" s="120">
        <v>41635</v>
      </c>
      <c r="E69" s="120">
        <v>41635</v>
      </c>
      <c r="F69" s="120">
        <v>41635</v>
      </c>
    </row>
    <row r="70" spans="1:6" ht="81.75">
      <c r="A70" s="13">
        <v>55</v>
      </c>
      <c r="B70" s="26" t="s">
        <v>240</v>
      </c>
      <c r="C70" s="29" t="s">
        <v>403</v>
      </c>
      <c r="D70" s="120">
        <v>366543</v>
      </c>
      <c r="E70" s="120">
        <v>0</v>
      </c>
      <c r="F70" s="120">
        <v>0</v>
      </c>
    </row>
    <row r="71" spans="1:6" ht="150.75">
      <c r="A71" s="13">
        <v>56</v>
      </c>
      <c r="B71" s="26" t="s">
        <v>423</v>
      </c>
      <c r="C71" s="163" t="s">
        <v>430</v>
      </c>
      <c r="D71" s="120">
        <v>11068</v>
      </c>
      <c r="E71" s="120">
        <v>0</v>
      </c>
      <c r="F71" s="120">
        <v>0</v>
      </c>
    </row>
    <row r="72" spans="1:6" ht="205.5">
      <c r="A72" s="13">
        <v>57</v>
      </c>
      <c r="B72" s="26" t="s">
        <v>412</v>
      </c>
      <c r="C72" s="29" t="s">
        <v>431</v>
      </c>
      <c r="D72" s="120">
        <v>21726</v>
      </c>
      <c r="E72" s="120">
        <v>0</v>
      </c>
      <c r="F72" s="120">
        <v>0</v>
      </c>
    </row>
    <row r="73" spans="1:6" ht="68.25">
      <c r="A73" s="13">
        <v>58</v>
      </c>
      <c r="B73" s="26" t="s">
        <v>239</v>
      </c>
      <c r="C73" s="29" t="s">
        <v>242</v>
      </c>
      <c r="D73" s="120">
        <v>45188</v>
      </c>
      <c r="E73" s="120">
        <v>0</v>
      </c>
      <c r="F73" s="120">
        <v>0</v>
      </c>
    </row>
    <row r="74" spans="1:6" ht="54.75">
      <c r="A74" s="13">
        <v>59</v>
      </c>
      <c r="B74" s="26" t="s">
        <v>241</v>
      </c>
      <c r="C74" s="29" t="s">
        <v>432</v>
      </c>
      <c r="D74" s="120">
        <v>210200</v>
      </c>
      <c r="E74" s="120">
        <v>218376</v>
      </c>
      <c r="F74" s="120">
        <v>226893</v>
      </c>
    </row>
    <row r="75" spans="1:6" ht="109.5">
      <c r="A75" s="13">
        <v>60</v>
      </c>
      <c r="B75" s="26" t="s">
        <v>295</v>
      </c>
      <c r="C75" s="29" t="s">
        <v>433</v>
      </c>
      <c r="D75" s="120">
        <v>30000</v>
      </c>
      <c r="E75" s="120">
        <v>0</v>
      </c>
      <c r="F75" s="120">
        <v>0</v>
      </c>
    </row>
    <row r="76" spans="1:6" ht="81.75">
      <c r="A76" s="13">
        <v>61</v>
      </c>
      <c r="B76" s="26" t="s">
        <v>300</v>
      </c>
      <c r="C76" s="29" t="s">
        <v>315</v>
      </c>
      <c r="D76" s="120">
        <v>1492614</v>
      </c>
      <c r="E76" s="120">
        <v>0</v>
      </c>
      <c r="F76" s="120">
        <v>0</v>
      </c>
    </row>
    <row r="77" spans="1:6" ht="81.75">
      <c r="A77" s="13">
        <v>62</v>
      </c>
      <c r="B77" s="26" t="s">
        <v>422</v>
      </c>
      <c r="C77" s="29" t="s">
        <v>373</v>
      </c>
      <c r="D77" s="120">
        <v>823115</v>
      </c>
      <c r="E77" s="120">
        <v>0</v>
      </c>
      <c r="F77" s="120">
        <v>0</v>
      </c>
    </row>
    <row r="78" spans="1:6" ht="27">
      <c r="A78" s="13">
        <v>63</v>
      </c>
      <c r="B78" s="62" t="s">
        <v>334</v>
      </c>
      <c r="C78" s="63" t="s">
        <v>331</v>
      </c>
      <c r="D78" s="120">
        <v>122921</v>
      </c>
      <c r="E78" s="120">
        <v>0</v>
      </c>
      <c r="F78" s="120">
        <v>0</v>
      </c>
    </row>
    <row r="79" spans="1:6" ht="27">
      <c r="A79" s="13">
        <v>64</v>
      </c>
      <c r="B79" s="62" t="s">
        <v>335</v>
      </c>
      <c r="C79" s="63" t="s">
        <v>332</v>
      </c>
      <c r="D79" s="120">
        <v>122921</v>
      </c>
      <c r="E79" s="120">
        <v>0</v>
      </c>
      <c r="F79" s="120">
        <v>0</v>
      </c>
    </row>
    <row r="80" spans="1:6" ht="40.5">
      <c r="A80" s="13">
        <v>65</v>
      </c>
      <c r="B80" s="62" t="s">
        <v>336</v>
      </c>
      <c r="C80" s="63" t="s">
        <v>333</v>
      </c>
      <c r="D80" s="120">
        <v>122921</v>
      </c>
      <c r="E80" s="120">
        <v>0</v>
      </c>
      <c r="F80" s="120">
        <v>0</v>
      </c>
    </row>
    <row r="81" spans="1:6" ht="13.5">
      <c r="A81" s="13">
        <v>66</v>
      </c>
      <c r="B81" s="62" t="s">
        <v>337</v>
      </c>
      <c r="C81" s="63" t="s">
        <v>338</v>
      </c>
      <c r="D81" s="120">
        <v>52681</v>
      </c>
      <c r="E81" s="120">
        <v>0</v>
      </c>
      <c r="F81" s="120">
        <v>0</v>
      </c>
    </row>
    <row r="82" spans="1:6" ht="27">
      <c r="A82" s="13">
        <v>67</v>
      </c>
      <c r="B82" s="62" t="s">
        <v>339</v>
      </c>
      <c r="C82" s="63" t="s">
        <v>340</v>
      </c>
      <c r="D82" s="120">
        <v>52681</v>
      </c>
      <c r="E82" s="120">
        <v>0</v>
      </c>
      <c r="F82" s="120">
        <v>0</v>
      </c>
    </row>
    <row r="83" spans="1:6" ht="27">
      <c r="A83" s="13">
        <v>68</v>
      </c>
      <c r="B83" s="62" t="s">
        <v>341</v>
      </c>
      <c r="C83" s="63" t="s">
        <v>340</v>
      </c>
      <c r="D83" s="120">
        <v>52681</v>
      </c>
      <c r="E83" s="120">
        <v>0</v>
      </c>
      <c r="F83" s="120">
        <v>0</v>
      </c>
    </row>
    <row r="84" spans="1:6" ht="13.5">
      <c r="A84" s="129"/>
      <c r="B84" s="129"/>
      <c r="C84" s="129"/>
      <c r="D84" s="120">
        <f>D11+D50</f>
        <v>12982416.64</v>
      </c>
      <c r="E84" s="120">
        <f>E11+E50</f>
        <v>6580411.34</v>
      </c>
      <c r="F84" s="120">
        <f>F11+F50</f>
        <v>6590124.74</v>
      </c>
    </row>
  </sheetData>
  <sheetProtection/>
  <mergeCells count="42">
    <mergeCell ref="B34:B35"/>
    <mergeCell ref="C34:C35"/>
    <mergeCell ref="C32:C33"/>
    <mergeCell ref="F14:F15"/>
    <mergeCell ref="A84:C84"/>
    <mergeCell ref="A30:A31"/>
    <mergeCell ref="B30:B31"/>
    <mergeCell ref="F34:F35"/>
    <mergeCell ref="F26:F27"/>
    <mergeCell ref="A34:A35"/>
    <mergeCell ref="B8:B9"/>
    <mergeCell ref="E30:E31"/>
    <mergeCell ref="A8:A9"/>
    <mergeCell ref="C8:C9"/>
    <mergeCell ref="E14:E15"/>
    <mergeCell ref="C14:C15"/>
    <mergeCell ref="E32:E33"/>
    <mergeCell ref="B32:B33"/>
    <mergeCell ref="F32:F33"/>
    <mergeCell ref="A32:A33"/>
    <mergeCell ref="C30:C31"/>
    <mergeCell ref="D30:D31"/>
    <mergeCell ref="D7:F7"/>
    <mergeCell ref="D26:D27"/>
    <mergeCell ref="E26:E27"/>
    <mergeCell ref="A6:F6"/>
    <mergeCell ref="F8:F9"/>
    <mergeCell ref="A26:A27"/>
    <mergeCell ref="D8:D9"/>
    <mergeCell ref="E8:E9"/>
    <mergeCell ref="B14:B15"/>
    <mergeCell ref="D14:D15"/>
    <mergeCell ref="D34:D35"/>
    <mergeCell ref="D32:D33"/>
    <mergeCell ref="E34:E35"/>
    <mergeCell ref="F30:F31"/>
    <mergeCell ref="D2:F2"/>
    <mergeCell ref="A3:F3"/>
    <mergeCell ref="A4:F4"/>
    <mergeCell ref="B26:B27"/>
    <mergeCell ref="C26:C27"/>
    <mergeCell ref="A14:A15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7">
      <selection activeCell="K27" sqref="K27"/>
    </sheetView>
  </sheetViews>
  <sheetFormatPr defaultColWidth="9.00390625" defaultRowHeight="12.75"/>
  <cols>
    <col min="1" max="1" width="7.375" style="1" customWidth="1"/>
    <col min="2" max="2" width="65.75390625" style="1" customWidth="1"/>
    <col min="3" max="3" width="11.00390625" style="1" customWidth="1"/>
    <col min="4" max="4" width="12.625" style="1" customWidth="1"/>
    <col min="5" max="5" width="11.125" style="1" customWidth="1"/>
    <col min="6" max="6" width="11.25390625" style="1" customWidth="1"/>
  </cols>
  <sheetData>
    <row r="1" spans="1:6" ht="13.5">
      <c r="A1" s="133" t="s">
        <v>29</v>
      </c>
      <c r="B1" s="133"/>
      <c r="C1" s="133"/>
      <c r="D1" s="133"/>
      <c r="E1" s="133"/>
      <c r="F1" s="133"/>
    </row>
    <row r="2" spans="1:6" ht="13.5">
      <c r="A2" s="133" t="s">
        <v>222</v>
      </c>
      <c r="B2" s="133"/>
      <c r="C2" s="133"/>
      <c r="D2" s="133"/>
      <c r="E2" s="133"/>
      <c r="F2" s="133"/>
    </row>
    <row r="3" spans="1:6" ht="13.5">
      <c r="A3" s="133" t="s">
        <v>417</v>
      </c>
      <c r="B3" s="133"/>
      <c r="C3" s="133"/>
      <c r="D3" s="133"/>
      <c r="E3" s="133"/>
      <c r="F3" s="133"/>
    </row>
    <row r="4" ht="11.25" customHeight="1">
      <c r="A4" s="2"/>
    </row>
    <row r="5" spans="1:4" ht="15.75" customHeight="1">
      <c r="A5" s="144" t="s">
        <v>187</v>
      </c>
      <c r="B5" s="144"/>
      <c r="C5" s="144"/>
      <c r="D5" s="144"/>
    </row>
    <row r="6" spans="1:4" ht="33" customHeight="1">
      <c r="A6" s="144"/>
      <c r="B6" s="144"/>
      <c r="C6" s="144"/>
      <c r="D6" s="144"/>
    </row>
    <row r="7" spans="1:6" ht="13.5">
      <c r="A7" s="145" t="s">
        <v>36</v>
      </c>
      <c r="B7" s="145"/>
      <c r="C7" s="145"/>
      <c r="D7" s="145"/>
      <c r="E7" s="145"/>
      <c r="F7" s="145"/>
    </row>
    <row r="8" spans="1:6" ht="47.25" customHeight="1">
      <c r="A8" s="6" t="s">
        <v>37</v>
      </c>
      <c r="B8" s="13" t="s">
        <v>6</v>
      </c>
      <c r="C8" s="6" t="s">
        <v>160</v>
      </c>
      <c r="D8" s="6" t="s">
        <v>85</v>
      </c>
      <c r="E8" s="6" t="s">
        <v>69</v>
      </c>
      <c r="F8" s="6" t="s">
        <v>188</v>
      </c>
    </row>
    <row r="9" spans="1:6" ht="13.5">
      <c r="A9" s="6"/>
      <c r="B9" s="6">
        <v>1</v>
      </c>
      <c r="C9" s="6">
        <v>2</v>
      </c>
      <c r="D9" s="6">
        <v>3</v>
      </c>
      <c r="E9" s="6">
        <v>4</v>
      </c>
      <c r="F9" s="6">
        <v>5</v>
      </c>
    </row>
    <row r="10" spans="1:6" ht="15" customHeight="1">
      <c r="A10" s="6">
        <v>1</v>
      </c>
      <c r="B10" s="5" t="s">
        <v>161</v>
      </c>
      <c r="C10" s="9" t="s">
        <v>7</v>
      </c>
      <c r="D10" s="33">
        <f>D11+D12+D13+D14</f>
        <v>4142981.5099999993</v>
      </c>
      <c r="E10" s="33">
        <f>E11+E12+E13+E14</f>
        <v>3447435.84</v>
      </c>
      <c r="F10" s="33">
        <f>F11+F12+F13+F14</f>
        <v>3986770.44</v>
      </c>
    </row>
    <row r="11" spans="1:6" ht="33" customHeight="1">
      <c r="A11" s="6">
        <v>2</v>
      </c>
      <c r="B11" s="5" t="s">
        <v>162</v>
      </c>
      <c r="C11" s="9" t="s">
        <v>8</v>
      </c>
      <c r="D11" s="30">
        <v>737038.76</v>
      </c>
      <c r="E11" s="30">
        <f>'[1]прил 6 ведом'!H14</f>
        <v>729204</v>
      </c>
      <c r="F11" s="30">
        <f>'[1]прил 6 ведом'!I14</f>
        <v>729204</v>
      </c>
    </row>
    <row r="12" spans="1:6" ht="45" customHeight="1">
      <c r="A12" s="6">
        <v>3</v>
      </c>
      <c r="B12" s="5" t="s">
        <v>163</v>
      </c>
      <c r="C12" s="9" t="s">
        <v>9</v>
      </c>
      <c r="D12" s="81">
        <f>'прил 6 ведом'!G23</f>
        <v>2897452.9299999997</v>
      </c>
      <c r="E12" s="81">
        <f>'[2]прил 6 ведом'!H20</f>
        <v>2183064.4</v>
      </c>
      <c r="F12" s="81">
        <f>'[2]прил 6 ведом'!I20</f>
        <v>2722399</v>
      </c>
    </row>
    <row r="13" spans="1:6" ht="15.75" customHeight="1">
      <c r="A13" s="6">
        <v>4</v>
      </c>
      <c r="B13" s="5" t="s">
        <v>164</v>
      </c>
      <c r="C13" s="9" t="s">
        <v>19</v>
      </c>
      <c r="D13" s="30">
        <f>'[1]прил 6 ведом'!G30</f>
        <v>1000</v>
      </c>
      <c r="E13" s="30">
        <f>'[1]прил 6 ведом'!H30</f>
        <v>1000</v>
      </c>
      <c r="F13" s="30">
        <f>'[1]прил 6 ведом'!I30</f>
        <v>1000</v>
      </c>
    </row>
    <row r="14" spans="1:6" ht="15.75" customHeight="1">
      <c r="A14" s="6">
        <v>5</v>
      </c>
      <c r="B14" s="5" t="s">
        <v>170</v>
      </c>
      <c r="C14" s="9" t="s">
        <v>169</v>
      </c>
      <c r="D14" s="30">
        <f>'прил 6 ведом'!G48</f>
        <v>507489.82</v>
      </c>
      <c r="E14" s="30">
        <f>'[2]прил 6 ведом'!H38</f>
        <v>534167.44</v>
      </c>
      <c r="F14" s="30">
        <f>'[2]прил 6 ведом'!I38</f>
        <v>534167.44</v>
      </c>
    </row>
    <row r="15" spans="1:6" ht="15.75" customHeight="1">
      <c r="A15" s="6">
        <v>6</v>
      </c>
      <c r="B15" s="5" t="s">
        <v>171</v>
      </c>
      <c r="C15" s="9" t="s">
        <v>173</v>
      </c>
      <c r="D15" s="33">
        <f>D16</f>
        <v>98484.9</v>
      </c>
      <c r="E15" s="33">
        <f>E16</f>
        <v>98487.9</v>
      </c>
      <c r="F15" s="33">
        <f>F16</f>
        <v>99684.3</v>
      </c>
    </row>
    <row r="16" spans="1:6" ht="15.75" customHeight="1">
      <c r="A16" s="6">
        <v>7</v>
      </c>
      <c r="B16" s="5" t="s">
        <v>172</v>
      </c>
      <c r="C16" s="9" t="s">
        <v>174</v>
      </c>
      <c r="D16" s="30">
        <f>'[2]прил 6 ведом'!G52</f>
        <v>98484.9</v>
      </c>
      <c r="E16" s="30">
        <f>'[2]прил 6 ведом'!H52</f>
        <v>98487.9</v>
      </c>
      <c r="F16" s="30">
        <f>'[2]прил 6 ведом'!I52</f>
        <v>99684.3</v>
      </c>
    </row>
    <row r="17" spans="1:6" ht="15.75" customHeight="1">
      <c r="A17" s="6">
        <v>8</v>
      </c>
      <c r="B17" s="5" t="s">
        <v>175</v>
      </c>
      <c r="C17" s="9" t="s">
        <v>1</v>
      </c>
      <c r="D17" s="33">
        <f>D18+D19</f>
        <v>96848</v>
      </c>
      <c r="E17" s="33">
        <f>E19</f>
        <v>51000</v>
      </c>
      <c r="F17" s="33">
        <f>F19</f>
        <v>0</v>
      </c>
    </row>
    <row r="18" spans="1:6" ht="15.75" customHeight="1">
      <c r="A18" s="6">
        <v>9</v>
      </c>
      <c r="B18" s="78" t="s">
        <v>245</v>
      </c>
      <c r="C18" s="9" t="s">
        <v>244</v>
      </c>
      <c r="D18" s="33">
        <v>47447</v>
      </c>
      <c r="E18" s="33">
        <v>0</v>
      </c>
      <c r="F18" s="33">
        <v>0</v>
      </c>
    </row>
    <row r="19" spans="1:6" ht="30" customHeight="1">
      <c r="A19" s="6">
        <v>10</v>
      </c>
      <c r="B19" s="5" t="s">
        <v>0</v>
      </c>
      <c r="C19" s="9" t="s">
        <v>2</v>
      </c>
      <c r="D19" s="30">
        <v>49401</v>
      </c>
      <c r="E19" s="30">
        <f>'[2]прил 6 ведом'!H61</f>
        <v>51000</v>
      </c>
      <c r="F19" s="30">
        <f>'[2]прил 6 ведом'!I61</f>
        <v>0</v>
      </c>
    </row>
    <row r="20" spans="1:6" ht="19.5" customHeight="1">
      <c r="A20" s="6">
        <v>11</v>
      </c>
      <c r="B20" s="5" t="s">
        <v>60</v>
      </c>
      <c r="C20" s="9" t="s">
        <v>62</v>
      </c>
      <c r="D20" s="33">
        <f>D21</f>
        <v>3696929.86</v>
      </c>
      <c r="E20" s="33">
        <f>E21</f>
        <v>360776</v>
      </c>
      <c r="F20" s="33">
        <f>F21</f>
        <v>388893</v>
      </c>
    </row>
    <row r="21" spans="1:6" ht="18.75" customHeight="1">
      <c r="A21" s="6">
        <v>12</v>
      </c>
      <c r="B21" s="5" t="s">
        <v>61</v>
      </c>
      <c r="C21" s="9" t="s">
        <v>63</v>
      </c>
      <c r="D21" s="81">
        <f>'прил 6 ведом'!G93</f>
        <v>3696929.86</v>
      </c>
      <c r="E21" s="81">
        <f>'[2]прил 6 ведом'!H76</f>
        <v>360776</v>
      </c>
      <c r="F21" s="81">
        <f>'[2]прил 6 ведом'!I76</f>
        <v>388893</v>
      </c>
    </row>
    <row r="22" spans="1:6" ht="15.75" customHeight="1">
      <c r="A22" s="6">
        <v>13</v>
      </c>
      <c r="B22" s="5" t="s">
        <v>3</v>
      </c>
      <c r="C22" s="9" t="s">
        <v>10</v>
      </c>
      <c r="D22" s="33">
        <f>D23</f>
        <v>3523494.0300000003</v>
      </c>
      <c r="E22" s="33">
        <f>E23</f>
        <v>1007894.5</v>
      </c>
      <c r="F22" s="33">
        <f>F23</f>
        <v>345629.9</v>
      </c>
    </row>
    <row r="23" spans="1:6" ht="15.75" customHeight="1">
      <c r="A23" s="6">
        <v>14</v>
      </c>
      <c r="B23" s="5" t="s">
        <v>4</v>
      </c>
      <c r="C23" s="9" t="s">
        <v>11</v>
      </c>
      <c r="D23" s="81">
        <f>'прил 6 ведом'!G123</f>
        <v>3523494.0300000003</v>
      </c>
      <c r="E23" s="81">
        <f>'[2]прил 6 ведом'!H101</f>
        <v>1007894.5</v>
      </c>
      <c r="F23" s="81">
        <f>'[2]прил 6 ведом'!I101</f>
        <v>345629.9</v>
      </c>
    </row>
    <row r="24" spans="1:6" ht="17.25" customHeight="1">
      <c r="A24" s="6">
        <v>15</v>
      </c>
      <c r="B24" s="5" t="s">
        <v>23</v>
      </c>
      <c r="C24" s="9" t="s">
        <v>12</v>
      </c>
      <c r="D24" s="33">
        <f>D25</f>
        <v>1304508</v>
      </c>
      <c r="E24" s="33">
        <f>E25</f>
        <v>1304508</v>
      </c>
      <c r="F24" s="33">
        <f>E24</f>
        <v>1304508</v>
      </c>
    </row>
    <row r="25" spans="1:6" ht="17.25" customHeight="1">
      <c r="A25" s="6">
        <v>16</v>
      </c>
      <c r="B25" s="5" t="s">
        <v>5</v>
      </c>
      <c r="C25" s="9" t="s">
        <v>13</v>
      </c>
      <c r="D25" s="81">
        <f>'[2]прил 6 ведом'!G111</f>
        <v>1304508</v>
      </c>
      <c r="E25" s="81">
        <f>'[2]прил 6 ведом'!H111</f>
        <v>1304508</v>
      </c>
      <c r="F25" s="81">
        <f>'[2]прил 6 ведом'!I111</f>
        <v>1304508</v>
      </c>
    </row>
    <row r="26" spans="1:6" ht="17.25" customHeight="1">
      <c r="A26" s="6">
        <v>17</v>
      </c>
      <c r="B26" s="14" t="s">
        <v>125</v>
      </c>
      <c r="C26" s="9" t="s">
        <v>126</v>
      </c>
      <c r="D26" s="33">
        <f>D27</f>
        <v>46631</v>
      </c>
      <c r="E26" s="33">
        <f>E27</f>
        <v>41635</v>
      </c>
      <c r="F26" s="33">
        <f>F27</f>
        <v>41635</v>
      </c>
    </row>
    <row r="27" spans="1:6" ht="17.25" customHeight="1">
      <c r="A27" s="6">
        <v>18</v>
      </c>
      <c r="B27" s="14" t="s">
        <v>127</v>
      </c>
      <c r="C27" s="9" t="s">
        <v>128</v>
      </c>
      <c r="D27" s="30">
        <v>46631</v>
      </c>
      <c r="E27" s="30">
        <f>'[2]прил 6 ведом'!H122</f>
        <v>41635</v>
      </c>
      <c r="F27" s="30">
        <f>'[2]прил 6 ведом'!I122</f>
        <v>41635</v>
      </c>
    </row>
    <row r="28" spans="1:6" ht="17.25" customHeight="1">
      <c r="A28" s="6">
        <v>19</v>
      </c>
      <c r="B28" s="14" t="s">
        <v>189</v>
      </c>
      <c r="C28" s="9" t="s">
        <v>190</v>
      </c>
      <c r="D28" s="33">
        <f>D29</f>
        <v>48528</v>
      </c>
      <c r="E28" s="33">
        <f>E29</f>
        <v>48528</v>
      </c>
      <c r="F28" s="33">
        <f>F29</f>
        <v>48528</v>
      </c>
    </row>
    <row r="29" spans="1:6" ht="15" customHeight="1">
      <c r="A29" s="6">
        <v>20</v>
      </c>
      <c r="B29" s="34" t="s">
        <v>191</v>
      </c>
      <c r="C29" s="9" t="s">
        <v>192</v>
      </c>
      <c r="D29" s="30">
        <f>'[2]прил 6 ведом'!G136</f>
        <v>48528</v>
      </c>
      <c r="E29" s="30">
        <f>'[2]прил 6 ведом'!H136</f>
        <v>48528</v>
      </c>
      <c r="F29" s="30">
        <f>'[2]прил 6 ведом'!I136</f>
        <v>48528</v>
      </c>
    </row>
    <row r="30" spans="1:6" ht="17.25" customHeight="1">
      <c r="A30" s="6">
        <v>21</v>
      </c>
      <c r="B30" s="14" t="s">
        <v>64</v>
      </c>
      <c r="C30" s="9" t="s">
        <v>179</v>
      </c>
      <c r="D30" s="33">
        <f>D31</f>
        <v>44848.29</v>
      </c>
      <c r="E30" s="33">
        <f>E31</f>
        <v>44847</v>
      </c>
      <c r="F30" s="33">
        <f>F31</f>
        <v>44847</v>
      </c>
    </row>
    <row r="31" spans="1:6" ht="17.25" customHeight="1">
      <c r="A31" s="6">
        <v>22</v>
      </c>
      <c r="B31" s="14" t="s">
        <v>65</v>
      </c>
      <c r="C31" s="9" t="s">
        <v>180</v>
      </c>
      <c r="D31" s="30">
        <f>'прил 6 ведом'!G173</f>
        <v>44848.29</v>
      </c>
      <c r="E31" s="30">
        <f>'[1]прил 6 ведом'!H117</f>
        <v>44847</v>
      </c>
      <c r="F31" s="30">
        <f>'[1]прил 6 ведом'!I117</f>
        <v>44847</v>
      </c>
    </row>
    <row r="32" spans="1:6" ht="25.5" customHeight="1">
      <c r="A32" s="6">
        <v>23</v>
      </c>
      <c r="B32" s="34" t="s">
        <v>193</v>
      </c>
      <c r="C32" s="9" t="s">
        <v>178</v>
      </c>
      <c r="D32" s="33">
        <f>D33</f>
        <v>16452.1</v>
      </c>
      <c r="E32" s="33">
        <f>E33</f>
        <v>16452.1</v>
      </c>
      <c r="F32" s="33">
        <f>F33</f>
        <v>16452.1</v>
      </c>
    </row>
    <row r="33" spans="1:6" ht="17.25" customHeight="1">
      <c r="A33" s="6">
        <v>24</v>
      </c>
      <c r="B33" s="35" t="s">
        <v>177</v>
      </c>
      <c r="C33" s="9" t="s">
        <v>176</v>
      </c>
      <c r="D33" s="81">
        <f>'[1]прил 6 ведом'!G123</f>
        <v>16452.1</v>
      </c>
      <c r="E33" s="81">
        <f>'[1]прил 6 ведом'!H123</f>
        <v>16452.1</v>
      </c>
      <c r="F33" s="81">
        <f>'[1]прил 6 ведом'!I123</f>
        <v>16452.1</v>
      </c>
    </row>
    <row r="34" spans="1:6" ht="17.25" customHeight="1">
      <c r="A34" s="6">
        <v>25</v>
      </c>
      <c r="B34" s="5" t="s">
        <v>24</v>
      </c>
      <c r="C34" s="9"/>
      <c r="D34" s="33">
        <v>0</v>
      </c>
      <c r="E34" s="45">
        <v>158847</v>
      </c>
      <c r="F34" s="45">
        <v>313177</v>
      </c>
    </row>
    <row r="35" spans="1:6" ht="17.25" customHeight="1">
      <c r="A35" s="141" t="s">
        <v>35</v>
      </c>
      <c r="B35" s="141"/>
      <c r="C35" s="15"/>
      <c r="D35" s="33">
        <f>D10+D15+D17+D20+D22+D24+D26+D30+D34+D28+D32</f>
        <v>13019705.69</v>
      </c>
      <c r="E35" s="33">
        <f>E10+E15+E17+E20+E22+E24+E26+E30+E34+E28+E32</f>
        <v>6580411.34</v>
      </c>
      <c r="F35" s="33">
        <f>F10+F15+F17+F20+F22+F24+F26+F30+F34+F28+F32</f>
        <v>6590124.74</v>
      </c>
    </row>
    <row r="36" ht="13.5">
      <c r="A36" s="46"/>
    </row>
    <row r="37" spans="3:7" ht="13.5">
      <c r="C37" s="24"/>
      <c r="D37" s="116"/>
      <c r="E37" s="116"/>
      <c r="F37" s="116"/>
      <c r="G37" s="32"/>
    </row>
    <row r="55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89"/>
  <sheetViews>
    <sheetView zoomScalePageLayoutView="0" workbookViewId="0" topLeftCell="A111">
      <selection activeCell="B113" sqref="B113"/>
    </sheetView>
  </sheetViews>
  <sheetFormatPr defaultColWidth="9.00390625" defaultRowHeight="12.75"/>
  <cols>
    <col min="1" max="1" width="4.125" style="77" customWidth="1"/>
    <col min="2" max="2" width="35.875" style="77" customWidth="1"/>
    <col min="3" max="3" width="4.75390625" style="95" customWidth="1"/>
    <col min="4" max="4" width="5.875" style="95" customWidth="1"/>
    <col min="5" max="5" width="10.375" style="95" customWidth="1"/>
    <col min="6" max="6" width="4.375" style="95" customWidth="1"/>
    <col min="7" max="7" width="15.00390625" style="95" customWidth="1"/>
    <col min="8" max="8" width="13.00390625" style="95" customWidth="1"/>
    <col min="9" max="9" width="12.875" style="95" customWidth="1"/>
  </cols>
  <sheetData>
    <row r="1" spans="1:9" ht="12.75">
      <c r="A1" s="154" t="s">
        <v>137</v>
      </c>
      <c r="B1" s="154"/>
      <c r="C1" s="154"/>
      <c r="D1" s="154"/>
      <c r="E1" s="154"/>
      <c r="F1" s="154"/>
      <c r="G1" s="154"/>
      <c r="H1" s="154"/>
      <c r="I1" s="154"/>
    </row>
    <row r="2" spans="1:9" ht="13.5">
      <c r="A2" s="155" t="s">
        <v>223</v>
      </c>
      <c r="B2" s="155"/>
      <c r="C2" s="155"/>
      <c r="D2" s="155"/>
      <c r="E2" s="155"/>
      <c r="F2" s="155"/>
      <c r="G2" s="155"/>
      <c r="H2" s="155"/>
      <c r="I2" s="155"/>
    </row>
    <row r="3" spans="1:9" ht="13.5">
      <c r="A3" s="155" t="s">
        <v>418</v>
      </c>
      <c r="B3" s="155"/>
      <c r="C3" s="155"/>
      <c r="D3" s="155"/>
      <c r="E3" s="155"/>
      <c r="F3" s="155"/>
      <c r="G3" s="155"/>
      <c r="H3" s="155"/>
      <c r="I3" s="155"/>
    </row>
    <row r="4" ht="13.5">
      <c r="A4" s="82"/>
    </row>
    <row r="5" spans="1:9" ht="12.75">
      <c r="A5" s="153" t="s">
        <v>194</v>
      </c>
      <c r="B5" s="153"/>
      <c r="C5" s="153"/>
      <c r="D5" s="153"/>
      <c r="E5" s="153"/>
      <c r="F5" s="153"/>
      <c r="G5" s="153"/>
      <c r="H5" s="153"/>
      <c r="I5" s="153"/>
    </row>
    <row r="6" spans="1:9" ht="12.75">
      <c r="A6" s="153"/>
      <c r="B6" s="153"/>
      <c r="C6" s="153"/>
      <c r="D6" s="153"/>
      <c r="E6" s="153"/>
      <c r="F6" s="153"/>
      <c r="G6" s="153"/>
      <c r="H6" s="153"/>
      <c r="I6" s="153"/>
    </row>
    <row r="7" spans="1:9" ht="13.5">
      <c r="A7" s="156" t="s">
        <v>36</v>
      </c>
      <c r="B7" s="156"/>
      <c r="C7" s="156"/>
      <c r="D7" s="156"/>
      <c r="E7" s="156"/>
      <c r="F7" s="156"/>
      <c r="G7" s="156"/>
      <c r="H7" s="156"/>
      <c r="I7" s="156"/>
    </row>
    <row r="8" spans="1:9" ht="12.75">
      <c r="A8" s="148" t="s">
        <v>138</v>
      </c>
      <c r="B8" s="139" t="s">
        <v>16</v>
      </c>
      <c r="C8" s="139" t="s">
        <v>14</v>
      </c>
      <c r="D8" s="149" t="s">
        <v>160</v>
      </c>
      <c r="E8" s="139" t="s">
        <v>17</v>
      </c>
      <c r="F8" s="139" t="s">
        <v>18</v>
      </c>
      <c r="G8" s="150" t="s">
        <v>85</v>
      </c>
      <c r="H8" s="150" t="s">
        <v>69</v>
      </c>
      <c r="I8" s="150" t="s">
        <v>195</v>
      </c>
    </row>
    <row r="9" spans="1:9" ht="12.75">
      <c r="A9" s="148"/>
      <c r="B9" s="139"/>
      <c r="C9" s="139"/>
      <c r="D9" s="149"/>
      <c r="E9" s="139"/>
      <c r="F9" s="139"/>
      <c r="G9" s="151"/>
      <c r="H9" s="151"/>
      <c r="I9" s="151"/>
    </row>
    <row r="10" spans="1:9" ht="12.75">
      <c r="A10" s="148"/>
      <c r="B10" s="139"/>
      <c r="C10" s="139"/>
      <c r="D10" s="149"/>
      <c r="E10" s="139"/>
      <c r="F10" s="139"/>
      <c r="G10" s="152"/>
      <c r="H10" s="152"/>
      <c r="I10" s="152"/>
    </row>
    <row r="11" spans="1:9" ht="13.5">
      <c r="A11" s="84"/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4">
        <v>6</v>
      </c>
      <c r="H11" s="84">
        <v>7</v>
      </c>
      <c r="I11" s="84">
        <v>8</v>
      </c>
    </row>
    <row r="12" spans="1:9" ht="25.5">
      <c r="A12" s="84">
        <v>1</v>
      </c>
      <c r="B12" s="67" t="s">
        <v>26</v>
      </c>
      <c r="C12" s="84">
        <v>805</v>
      </c>
      <c r="D12" s="84"/>
      <c r="E12" s="84"/>
      <c r="F12" s="84"/>
      <c r="G12" s="104">
        <f>G13+G68+G77+G93+G123+G148+G155+G172+G186+G169+G183</f>
        <v>13019705.69</v>
      </c>
      <c r="H12" s="104">
        <f>H13+H68+H77+H93+H123+H148+H155+H172+H186+H169+H183</f>
        <v>6580411.34</v>
      </c>
      <c r="I12" s="104">
        <f>I13+I68+I77+I93+I123+I148+I155+I172+I186+I169+I183</f>
        <v>6590124.74</v>
      </c>
    </row>
    <row r="13" spans="1:9" ht="25.5">
      <c r="A13" s="84">
        <v>2</v>
      </c>
      <c r="B13" s="70" t="s">
        <v>215</v>
      </c>
      <c r="C13" s="84">
        <v>805</v>
      </c>
      <c r="D13" s="36" t="s">
        <v>7</v>
      </c>
      <c r="E13" s="84"/>
      <c r="F13" s="84"/>
      <c r="G13" s="111">
        <f>G14+G23+G42+G48</f>
        <v>4142981.5099999993</v>
      </c>
      <c r="H13" s="111">
        <f>H14+H23+H42+H48</f>
        <v>3447435.84</v>
      </c>
      <c r="I13" s="111">
        <f>I14+I23+I42+I48</f>
        <v>3986770.44</v>
      </c>
    </row>
    <row r="14" spans="1:9" ht="40.5">
      <c r="A14" s="84">
        <v>3</v>
      </c>
      <c r="B14" s="59" t="s">
        <v>162</v>
      </c>
      <c r="C14" s="84">
        <v>805</v>
      </c>
      <c r="D14" s="36" t="s">
        <v>8</v>
      </c>
      <c r="E14" s="84"/>
      <c r="F14" s="84"/>
      <c r="G14" s="98">
        <f aca="true" t="shared" si="0" ref="G14:I15">G15</f>
        <v>737038.76</v>
      </c>
      <c r="H14" s="98">
        <f t="shared" si="0"/>
        <v>729204</v>
      </c>
      <c r="I14" s="98">
        <f t="shared" si="0"/>
        <v>729204</v>
      </c>
    </row>
    <row r="15" spans="1:9" ht="40.5">
      <c r="A15" s="84">
        <v>4</v>
      </c>
      <c r="B15" s="59" t="s">
        <v>342</v>
      </c>
      <c r="C15" s="84">
        <v>805</v>
      </c>
      <c r="D15" s="36" t="s">
        <v>8</v>
      </c>
      <c r="E15" s="37">
        <v>9100000000</v>
      </c>
      <c r="F15" s="84"/>
      <c r="G15" s="98">
        <f t="shared" si="0"/>
        <v>737038.76</v>
      </c>
      <c r="H15" s="98">
        <f t="shared" si="0"/>
        <v>729204</v>
      </c>
      <c r="I15" s="98">
        <f t="shared" si="0"/>
        <v>729204</v>
      </c>
    </row>
    <row r="16" spans="1:9" ht="13.5">
      <c r="A16" s="84">
        <v>5</v>
      </c>
      <c r="B16" s="59" t="s">
        <v>343</v>
      </c>
      <c r="C16" s="84">
        <v>805</v>
      </c>
      <c r="D16" s="36" t="s">
        <v>8</v>
      </c>
      <c r="E16" s="37">
        <v>9110000000</v>
      </c>
      <c r="F16" s="84"/>
      <c r="G16" s="110">
        <f>G17+G20</f>
        <v>737038.76</v>
      </c>
      <c r="H16" s="98">
        <f>H22</f>
        <v>729204</v>
      </c>
      <c r="I16" s="98">
        <f>I22</f>
        <v>729204</v>
      </c>
    </row>
    <row r="17" spans="1:9" ht="54.75">
      <c r="A17" s="84">
        <v>6</v>
      </c>
      <c r="B17" s="59" t="s">
        <v>413</v>
      </c>
      <c r="C17" s="84">
        <v>805</v>
      </c>
      <c r="D17" s="36" t="s">
        <v>8</v>
      </c>
      <c r="E17" s="37">
        <v>9110010380</v>
      </c>
      <c r="F17" s="84"/>
      <c r="G17" s="98">
        <v>5240</v>
      </c>
      <c r="H17" s="98">
        <v>0</v>
      </c>
      <c r="I17" s="98">
        <v>0</v>
      </c>
    </row>
    <row r="18" spans="1:9" ht="81.75">
      <c r="A18" s="84">
        <v>7</v>
      </c>
      <c r="B18" s="59" t="s">
        <v>345</v>
      </c>
      <c r="C18" s="84">
        <v>805</v>
      </c>
      <c r="D18" s="36" t="s">
        <v>8</v>
      </c>
      <c r="E18" s="37">
        <f>E17</f>
        <v>9110010380</v>
      </c>
      <c r="F18" s="84">
        <v>100</v>
      </c>
      <c r="G18" s="98">
        <v>5240</v>
      </c>
      <c r="H18" s="98">
        <v>0</v>
      </c>
      <c r="I18" s="98">
        <v>0</v>
      </c>
    </row>
    <row r="19" spans="1:9" ht="27">
      <c r="A19" s="84">
        <v>8</v>
      </c>
      <c r="B19" s="59" t="s">
        <v>346</v>
      </c>
      <c r="C19" s="84">
        <v>805</v>
      </c>
      <c r="D19" s="36" t="s">
        <v>8</v>
      </c>
      <c r="E19" s="37">
        <f>E18</f>
        <v>9110010380</v>
      </c>
      <c r="F19" s="84">
        <v>120</v>
      </c>
      <c r="G19" s="98">
        <v>5240</v>
      </c>
      <c r="H19" s="98">
        <v>0</v>
      </c>
      <c r="I19" s="98">
        <v>0</v>
      </c>
    </row>
    <row r="20" spans="1:9" ht="81.75">
      <c r="A20" s="84">
        <v>9</v>
      </c>
      <c r="B20" s="59" t="s">
        <v>344</v>
      </c>
      <c r="C20" s="84">
        <v>805</v>
      </c>
      <c r="D20" s="36" t="s">
        <v>8</v>
      </c>
      <c r="E20" s="37">
        <v>9110080210</v>
      </c>
      <c r="F20" s="84"/>
      <c r="G20" s="98">
        <f aca="true" t="shared" si="1" ref="G20:I21">G21</f>
        <v>731798.76</v>
      </c>
      <c r="H20" s="98">
        <f t="shared" si="1"/>
        <v>729204</v>
      </c>
      <c r="I20" s="98">
        <f t="shared" si="1"/>
        <v>729204</v>
      </c>
    </row>
    <row r="21" spans="1:9" ht="81.75">
      <c r="A21" s="84">
        <v>10</v>
      </c>
      <c r="B21" s="59" t="s">
        <v>345</v>
      </c>
      <c r="C21" s="84">
        <v>805</v>
      </c>
      <c r="D21" s="36" t="s">
        <v>8</v>
      </c>
      <c r="E21" s="37">
        <v>9110080210</v>
      </c>
      <c r="F21" s="84">
        <v>100</v>
      </c>
      <c r="G21" s="98">
        <f t="shared" si="1"/>
        <v>731798.76</v>
      </c>
      <c r="H21" s="98">
        <f t="shared" si="1"/>
        <v>729204</v>
      </c>
      <c r="I21" s="98">
        <f t="shared" si="1"/>
        <v>729204</v>
      </c>
    </row>
    <row r="22" spans="1:9" ht="27">
      <c r="A22" s="84">
        <v>11</v>
      </c>
      <c r="B22" s="59" t="s">
        <v>346</v>
      </c>
      <c r="C22" s="84">
        <v>805</v>
      </c>
      <c r="D22" s="36" t="s">
        <v>8</v>
      </c>
      <c r="E22" s="37">
        <v>9110080210</v>
      </c>
      <c r="F22" s="84">
        <v>120</v>
      </c>
      <c r="G22" s="110">
        <v>731798.76</v>
      </c>
      <c r="H22" s="98">
        <f>I22</f>
        <v>729204</v>
      </c>
      <c r="I22" s="98">
        <v>729204</v>
      </c>
    </row>
    <row r="23" spans="1:9" ht="68.25">
      <c r="A23" s="84">
        <v>12</v>
      </c>
      <c r="B23" s="59" t="s">
        <v>163</v>
      </c>
      <c r="C23" s="84">
        <v>805</v>
      </c>
      <c r="D23" s="36" t="s">
        <v>9</v>
      </c>
      <c r="E23" s="37"/>
      <c r="F23" s="84"/>
      <c r="G23" s="98">
        <f aca="true" t="shared" si="2" ref="G23:I24">G24</f>
        <v>2897452.9299999997</v>
      </c>
      <c r="H23" s="98">
        <f t="shared" si="2"/>
        <v>2183064.4</v>
      </c>
      <c r="I23" s="98">
        <f t="shared" si="2"/>
        <v>2722399</v>
      </c>
    </row>
    <row r="24" spans="1:9" ht="27">
      <c r="A24" s="84">
        <v>13</v>
      </c>
      <c r="B24" s="59" t="s">
        <v>42</v>
      </c>
      <c r="C24" s="84">
        <v>805</v>
      </c>
      <c r="D24" s="36" t="s">
        <v>9</v>
      </c>
      <c r="E24" s="37">
        <v>8100000000</v>
      </c>
      <c r="F24" s="84"/>
      <c r="G24" s="98">
        <f t="shared" si="2"/>
        <v>2897452.9299999997</v>
      </c>
      <c r="H24" s="98">
        <f t="shared" si="2"/>
        <v>2183064.4</v>
      </c>
      <c r="I24" s="98">
        <f t="shared" si="2"/>
        <v>2722399</v>
      </c>
    </row>
    <row r="25" spans="1:9" ht="27">
      <c r="A25" s="84">
        <v>14</v>
      </c>
      <c r="B25" s="59" t="s">
        <v>46</v>
      </c>
      <c r="C25" s="84">
        <v>805</v>
      </c>
      <c r="D25" s="36" t="s">
        <v>9</v>
      </c>
      <c r="E25" s="37">
        <v>8110000000</v>
      </c>
      <c r="F25" s="84"/>
      <c r="G25" s="98">
        <f>G26+G35+G38+G40+G32+G29</f>
        <v>2897452.9299999997</v>
      </c>
      <c r="H25" s="98">
        <v>2183064.4</v>
      </c>
      <c r="I25" s="98">
        <v>2722399</v>
      </c>
    </row>
    <row r="26" spans="1:9" s="58" customFormat="1" ht="109.5">
      <c r="A26" s="84">
        <v>15</v>
      </c>
      <c r="B26" s="59" t="s">
        <v>435</v>
      </c>
      <c r="C26" s="84">
        <v>805</v>
      </c>
      <c r="D26" s="36" t="s">
        <v>9</v>
      </c>
      <c r="E26" s="37">
        <v>8110010210</v>
      </c>
      <c r="F26" s="36" t="s">
        <v>197</v>
      </c>
      <c r="G26" s="98">
        <f>G27</f>
        <v>294209</v>
      </c>
      <c r="H26" s="98">
        <v>0</v>
      </c>
      <c r="I26" s="98">
        <v>0</v>
      </c>
    </row>
    <row r="27" spans="1:9" s="58" customFormat="1" ht="81.75">
      <c r="A27" s="84">
        <v>16</v>
      </c>
      <c r="B27" s="59" t="s">
        <v>345</v>
      </c>
      <c r="C27" s="84">
        <v>805</v>
      </c>
      <c r="D27" s="36" t="s">
        <v>9</v>
      </c>
      <c r="E27" s="37">
        <v>8110010210</v>
      </c>
      <c r="F27" s="84">
        <v>100</v>
      </c>
      <c r="G27" s="98">
        <f>G28</f>
        <v>294209</v>
      </c>
      <c r="H27" s="98">
        <v>0</v>
      </c>
      <c r="I27" s="98">
        <v>0</v>
      </c>
    </row>
    <row r="28" spans="1:9" s="58" customFormat="1" ht="27">
      <c r="A28" s="84">
        <v>17</v>
      </c>
      <c r="B28" s="59" t="s">
        <v>346</v>
      </c>
      <c r="C28" s="84">
        <v>805</v>
      </c>
      <c r="D28" s="36" t="s">
        <v>9</v>
      </c>
      <c r="E28" s="37">
        <v>8110010210</v>
      </c>
      <c r="F28" s="84">
        <v>120</v>
      </c>
      <c r="G28" s="110">
        <v>294209</v>
      </c>
      <c r="H28" s="98">
        <v>0</v>
      </c>
      <c r="I28" s="98">
        <v>0</v>
      </c>
    </row>
    <row r="29" spans="1:9" s="58" customFormat="1" ht="183">
      <c r="A29" s="84">
        <v>18</v>
      </c>
      <c r="B29" s="114" t="s">
        <v>436</v>
      </c>
      <c r="C29" s="84">
        <v>805</v>
      </c>
      <c r="D29" s="36" t="s">
        <v>9</v>
      </c>
      <c r="E29" s="37">
        <f>E30</f>
        <v>8110010230</v>
      </c>
      <c r="F29" s="36" t="s">
        <v>197</v>
      </c>
      <c r="G29" s="110">
        <v>7382</v>
      </c>
      <c r="H29" s="98">
        <v>0</v>
      </c>
      <c r="I29" s="98">
        <v>0</v>
      </c>
    </row>
    <row r="30" spans="1:9" s="58" customFormat="1" ht="81.75">
      <c r="A30" s="84">
        <v>19</v>
      </c>
      <c r="B30" s="59" t="s">
        <v>345</v>
      </c>
      <c r="C30" s="84">
        <v>805</v>
      </c>
      <c r="D30" s="36" t="s">
        <v>9</v>
      </c>
      <c r="E30" s="37">
        <f>E31</f>
        <v>8110010230</v>
      </c>
      <c r="F30" s="84">
        <v>100</v>
      </c>
      <c r="G30" s="110">
        <v>7382</v>
      </c>
      <c r="H30" s="98">
        <v>0</v>
      </c>
      <c r="I30" s="98">
        <v>0</v>
      </c>
    </row>
    <row r="31" spans="1:9" s="58" customFormat="1" ht="27">
      <c r="A31" s="84">
        <v>20</v>
      </c>
      <c r="B31" s="59" t="s">
        <v>346</v>
      </c>
      <c r="C31" s="84">
        <v>805</v>
      </c>
      <c r="D31" s="36" t="s">
        <v>9</v>
      </c>
      <c r="E31" s="37">
        <v>8110010230</v>
      </c>
      <c r="F31" s="84">
        <v>120</v>
      </c>
      <c r="G31" s="110">
        <v>7382</v>
      </c>
      <c r="H31" s="98">
        <v>0</v>
      </c>
      <c r="I31" s="98">
        <v>0</v>
      </c>
    </row>
    <row r="32" spans="1:9" s="58" customFormat="1" ht="54.75">
      <c r="A32" s="84">
        <v>21</v>
      </c>
      <c r="B32" s="59" t="s">
        <v>413</v>
      </c>
      <c r="C32" s="84">
        <v>805</v>
      </c>
      <c r="D32" s="36" t="s">
        <v>9</v>
      </c>
      <c r="E32" s="37">
        <v>8110010380</v>
      </c>
      <c r="F32" s="84"/>
      <c r="G32" s="98">
        <v>16486</v>
      </c>
      <c r="H32" s="98">
        <v>0</v>
      </c>
      <c r="I32" s="98">
        <v>0</v>
      </c>
    </row>
    <row r="33" spans="1:9" s="58" customFormat="1" ht="81.75">
      <c r="A33" s="84">
        <v>22</v>
      </c>
      <c r="B33" s="59" t="s">
        <v>345</v>
      </c>
      <c r="C33" s="84">
        <v>805</v>
      </c>
      <c r="D33" s="36" t="s">
        <v>9</v>
      </c>
      <c r="E33" s="37">
        <v>8110010380</v>
      </c>
      <c r="F33" s="84">
        <v>100</v>
      </c>
      <c r="G33" s="98">
        <v>16486</v>
      </c>
      <c r="H33" s="98">
        <v>0</v>
      </c>
      <c r="I33" s="98">
        <v>0</v>
      </c>
    </row>
    <row r="34" spans="1:9" s="58" customFormat="1" ht="27">
      <c r="A34" s="84">
        <v>23</v>
      </c>
      <c r="B34" s="59" t="s">
        <v>346</v>
      </c>
      <c r="C34" s="84">
        <v>805</v>
      </c>
      <c r="D34" s="36" t="s">
        <v>9</v>
      </c>
      <c r="E34" s="37">
        <v>8110010380</v>
      </c>
      <c r="F34" s="84">
        <v>120</v>
      </c>
      <c r="G34" s="98">
        <v>16486</v>
      </c>
      <c r="H34" s="98">
        <v>0</v>
      </c>
      <c r="I34" s="98">
        <v>0</v>
      </c>
    </row>
    <row r="35" spans="1:9" ht="68.25">
      <c r="A35" s="84">
        <v>24</v>
      </c>
      <c r="B35" s="59" t="s">
        <v>347</v>
      </c>
      <c r="C35" s="84">
        <v>805</v>
      </c>
      <c r="D35" s="36" t="s">
        <v>9</v>
      </c>
      <c r="E35" s="37">
        <v>8110080210</v>
      </c>
      <c r="F35" s="36" t="s">
        <v>197</v>
      </c>
      <c r="G35" s="98">
        <f>G37</f>
        <v>2224938.11</v>
      </c>
      <c r="H35" s="98">
        <f>H37</f>
        <v>2178484.4</v>
      </c>
      <c r="I35" s="98">
        <f>I37</f>
        <v>2717819</v>
      </c>
    </row>
    <row r="36" spans="1:9" ht="81.75">
      <c r="A36" s="84">
        <v>25</v>
      </c>
      <c r="B36" s="59" t="s">
        <v>345</v>
      </c>
      <c r="C36" s="84">
        <v>805</v>
      </c>
      <c r="D36" s="36" t="s">
        <v>9</v>
      </c>
      <c r="E36" s="37">
        <v>8110080210</v>
      </c>
      <c r="F36" s="36" t="s">
        <v>106</v>
      </c>
      <c r="G36" s="98">
        <f>G35</f>
        <v>2224938.11</v>
      </c>
      <c r="H36" s="98">
        <f>H35</f>
        <v>2178484.4</v>
      </c>
      <c r="I36" s="98">
        <f>I35</f>
        <v>2717819</v>
      </c>
    </row>
    <row r="37" spans="1:9" ht="27">
      <c r="A37" s="84">
        <v>26</v>
      </c>
      <c r="B37" s="85" t="s">
        <v>41</v>
      </c>
      <c r="C37" s="84">
        <v>805</v>
      </c>
      <c r="D37" s="36" t="s">
        <v>9</v>
      </c>
      <c r="E37" s="37">
        <v>8110080210</v>
      </c>
      <c r="F37" s="84">
        <v>120</v>
      </c>
      <c r="G37" s="110">
        <v>2224938.11</v>
      </c>
      <c r="H37" s="98">
        <v>2178484.4</v>
      </c>
      <c r="I37" s="98">
        <v>2717819</v>
      </c>
    </row>
    <row r="38" spans="1:9" s="58" customFormat="1" ht="40.5">
      <c r="A38" s="84">
        <v>27</v>
      </c>
      <c r="B38" s="59" t="s">
        <v>198</v>
      </c>
      <c r="C38" s="84">
        <v>805</v>
      </c>
      <c r="D38" s="36" t="s">
        <v>9</v>
      </c>
      <c r="E38" s="37">
        <v>8110080210</v>
      </c>
      <c r="F38" s="84">
        <v>200</v>
      </c>
      <c r="G38" s="98">
        <f>G39</f>
        <v>350145.96</v>
      </c>
      <c r="H38" s="98">
        <f>H39</f>
        <v>0</v>
      </c>
      <c r="I38" s="98">
        <f>I39</f>
        <v>0</v>
      </c>
    </row>
    <row r="39" spans="1:9" s="58" customFormat="1" ht="40.5">
      <c r="A39" s="84">
        <v>28</v>
      </c>
      <c r="B39" s="59" t="s">
        <v>58</v>
      </c>
      <c r="C39" s="84">
        <v>805</v>
      </c>
      <c r="D39" s="36" t="s">
        <v>9</v>
      </c>
      <c r="E39" s="37">
        <v>8110080210</v>
      </c>
      <c r="F39" s="84">
        <v>240</v>
      </c>
      <c r="G39" s="110">
        <v>350145.96</v>
      </c>
      <c r="H39" s="96">
        <v>0</v>
      </c>
      <c r="I39" s="98">
        <v>0</v>
      </c>
    </row>
    <row r="40" spans="1:9" ht="13.5">
      <c r="A40" s="84">
        <v>29</v>
      </c>
      <c r="B40" s="59" t="s">
        <v>44</v>
      </c>
      <c r="C40" s="84">
        <v>805</v>
      </c>
      <c r="D40" s="36" t="s">
        <v>9</v>
      </c>
      <c r="E40" s="37">
        <v>8110080210</v>
      </c>
      <c r="F40" s="84">
        <v>800</v>
      </c>
      <c r="G40" s="98">
        <f>G41</f>
        <v>4291.86</v>
      </c>
      <c r="H40" s="98">
        <f>H41</f>
        <v>4580</v>
      </c>
      <c r="I40" s="98">
        <f>I41</f>
        <v>4580</v>
      </c>
    </row>
    <row r="41" spans="1:9" ht="13.5">
      <c r="A41" s="84">
        <v>30</v>
      </c>
      <c r="B41" s="59" t="s">
        <v>107</v>
      </c>
      <c r="C41" s="84">
        <v>805</v>
      </c>
      <c r="D41" s="36" t="s">
        <v>9</v>
      </c>
      <c r="E41" s="37">
        <v>8110080210</v>
      </c>
      <c r="F41" s="84">
        <v>850</v>
      </c>
      <c r="G41" s="110">
        <v>4291.86</v>
      </c>
      <c r="H41" s="98">
        <v>4580</v>
      </c>
      <c r="I41" s="98">
        <v>4580</v>
      </c>
    </row>
    <row r="42" spans="1:9" ht="13.5">
      <c r="A42" s="84">
        <v>31</v>
      </c>
      <c r="B42" s="59" t="s">
        <v>164</v>
      </c>
      <c r="C42" s="84">
        <v>805</v>
      </c>
      <c r="D42" s="36" t="s">
        <v>19</v>
      </c>
      <c r="E42" s="37"/>
      <c r="F42" s="55"/>
      <c r="G42" s="98">
        <f aca="true" t="shared" si="3" ref="G42:I43">G43</f>
        <v>1000</v>
      </c>
      <c r="H42" s="98">
        <f t="shared" si="3"/>
        <v>1000</v>
      </c>
      <c r="I42" s="98">
        <f t="shared" si="3"/>
        <v>1000</v>
      </c>
    </row>
    <row r="43" spans="1:9" ht="27">
      <c r="A43" s="84">
        <v>32</v>
      </c>
      <c r="B43" s="59" t="s">
        <v>42</v>
      </c>
      <c r="C43" s="84">
        <v>805</v>
      </c>
      <c r="D43" s="36" t="s">
        <v>19</v>
      </c>
      <c r="E43" s="37">
        <v>8100000000</v>
      </c>
      <c r="F43" s="84"/>
      <c r="G43" s="98">
        <f t="shared" si="3"/>
        <v>1000</v>
      </c>
      <c r="H43" s="98">
        <f t="shared" si="3"/>
        <v>1000</v>
      </c>
      <c r="I43" s="98">
        <f t="shared" si="3"/>
        <v>1000</v>
      </c>
    </row>
    <row r="44" spans="1:9" ht="27">
      <c r="A44" s="84">
        <v>33</v>
      </c>
      <c r="B44" s="59" t="s">
        <v>46</v>
      </c>
      <c r="C44" s="84">
        <v>805</v>
      </c>
      <c r="D44" s="36" t="s">
        <v>19</v>
      </c>
      <c r="E44" s="37">
        <v>8110000000</v>
      </c>
      <c r="F44" s="84"/>
      <c r="G44" s="98">
        <f>G46</f>
        <v>1000</v>
      </c>
      <c r="H44" s="98">
        <f>H46</f>
        <v>1000</v>
      </c>
      <c r="I44" s="98">
        <f>I46</f>
        <v>1000</v>
      </c>
    </row>
    <row r="45" spans="1:9" ht="81.75">
      <c r="A45" s="84">
        <v>34</v>
      </c>
      <c r="B45" s="59" t="s">
        <v>140</v>
      </c>
      <c r="C45" s="84">
        <v>805</v>
      </c>
      <c r="D45" s="36" t="s">
        <v>19</v>
      </c>
      <c r="E45" s="37">
        <v>8110080050</v>
      </c>
      <c r="F45" s="84"/>
      <c r="G45" s="98">
        <f aca="true" t="shared" si="4" ref="G45:I46">G46</f>
        <v>1000</v>
      </c>
      <c r="H45" s="98">
        <f t="shared" si="4"/>
        <v>1000</v>
      </c>
      <c r="I45" s="98">
        <f t="shared" si="4"/>
        <v>1000</v>
      </c>
    </row>
    <row r="46" spans="1:9" ht="13.5">
      <c r="A46" s="84">
        <v>35</v>
      </c>
      <c r="B46" s="59" t="s">
        <v>44</v>
      </c>
      <c r="C46" s="84">
        <v>805</v>
      </c>
      <c r="D46" s="36" t="s">
        <v>19</v>
      </c>
      <c r="E46" s="37">
        <v>8110080050</v>
      </c>
      <c r="F46" s="36" t="s">
        <v>45</v>
      </c>
      <c r="G46" s="98">
        <f t="shared" si="4"/>
        <v>1000</v>
      </c>
      <c r="H46" s="98">
        <f t="shared" si="4"/>
        <v>1000</v>
      </c>
      <c r="I46" s="98">
        <f t="shared" si="4"/>
        <v>1000</v>
      </c>
    </row>
    <row r="47" spans="1:9" ht="13.5">
      <c r="A47" s="84">
        <v>36</v>
      </c>
      <c r="B47" s="59" t="s">
        <v>105</v>
      </c>
      <c r="C47" s="84">
        <v>805</v>
      </c>
      <c r="D47" s="36" t="s">
        <v>19</v>
      </c>
      <c r="E47" s="37">
        <v>8110080050</v>
      </c>
      <c r="F47" s="36" t="s">
        <v>104</v>
      </c>
      <c r="G47" s="98">
        <v>1000</v>
      </c>
      <c r="H47" s="98">
        <v>1000</v>
      </c>
      <c r="I47" s="98">
        <f>H47</f>
        <v>1000</v>
      </c>
    </row>
    <row r="48" spans="1:9" ht="13.5">
      <c r="A48" s="84">
        <v>37</v>
      </c>
      <c r="B48" s="59" t="s">
        <v>170</v>
      </c>
      <c r="C48" s="84">
        <v>805</v>
      </c>
      <c r="D48" s="36" t="s">
        <v>169</v>
      </c>
      <c r="E48" s="37"/>
      <c r="F48" s="36"/>
      <c r="G48" s="98">
        <f aca="true" t="shared" si="5" ref="G48:I49">G49</f>
        <v>507489.82</v>
      </c>
      <c r="H48" s="98">
        <f t="shared" si="5"/>
        <v>534167.44</v>
      </c>
      <c r="I48" s="98">
        <f t="shared" si="5"/>
        <v>534167.44</v>
      </c>
    </row>
    <row r="49" spans="1:9" ht="54.75">
      <c r="A49" s="84">
        <v>38</v>
      </c>
      <c r="B49" s="59" t="s">
        <v>123</v>
      </c>
      <c r="C49" s="84">
        <v>805</v>
      </c>
      <c r="D49" s="36" t="s">
        <v>169</v>
      </c>
      <c r="E49" s="37">
        <v>100000000</v>
      </c>
      <c r="F49" s="36"/>
      <c r="G49" s="98">
        <f t="shared" si="5"/>
        <v>507489.82</v>
      </c>
      <c r="H49" s="98">
        <f t="shared" si="5"/>
        <v>534167.44</v>
      </c>
      <c r="I49" s="98">
        <f t="shared" si="5"/>
        <v>534167.44</v>
      </c>
    </row>
    <row r="50" spans="1:9" ht="27">
      <c r="A50" s="84">
        <v>39</v>
      </c>
      <c r="B50" s="59" t="s">
        <v>349</v>
      </c>
      <c r="C50" s="84">
        <v>805</v>
      </c>
      <c r="D50" s="36" t="s">
        <v>169</v>
      </c>
      <c r="E50" s="37">
        <v>110000000</v>
      </c>
      <c r="F50" s="36"/>
      <c r="G50" s="98">
        <f>G51+G57+G60+G63+G54</f>
        <v>507489.82</v>
      </c>
      <c r="H50" s="98">
        <f>H51+H57+H60+H63</f>
        <v>534167.44</v>
      </c>
      <c r="I50" s="98">
        <f>I51+I57+I60+I63</f>
        <v>534167.44</v>
      </c>
    </row>
    <row r="51" spans="1:9" ht="150.75">
      <c r="A51" s="84">
        <v>40</v>
      </c>
      <c r="B51" s="69" t="s">
        <v>437</v>
      </c>
      <c r="C51" s="84">
        <v>805</v>
      </c>
      <c r="D51" s="36" t="s">
        <v>169</v>
      </c>
      <c r="E51" s="37">
        <v>110010210</v>
      </c>
      <c r="F51" s="36" t="s">
        <v>197</v>
      </c>
      <c r="G51" s="98">
        <v>72334</v>
      </c>
      <c r="H51" s="98">
        <v>0</v>
      </c>
      <c r="I51" s="98">
        <v>0</v>
      </c>
    </row>
    <row r="52" spans="1:9" ht="81.75">
      <c r="A52" s="84">
        <v>41</v>
      </c>
      <c r="B52" s="59" t="s">
        <v>345</v>
      </c>
      <c r="C52" s="84">
        <v>805</v>
      </c>
      <c r="D52" s="36" t="s">
        <v>169</v>
      </c>
      <c r="E52" s="37">
        <f>E51</f>
        <v>110010210</v>
      </c>
      <c r="F52" s="84">
        <v>100</v>
      </c>
      <c r="G52" s="98">
        <f>G51</f>
        <v>72334</v>
      </c>
      <c r="H52" s="98">
        <v>0</v>
      </c>
      <c r="I52" s="98">
        <v>0</v>
      </c>
    </row>
    <row r="53" spans="1:9" ht="27">
      <c r="A53" s="84">
        <v>42</v>
      </c>
      <c r="B53" s="59" t="s">
        <v>346</v>
      </c>
      <c r="C53" s="84">
        <v>805</v>
      </c>
      <c r="D53" s="36" t="s">
        <v>169</v>
      </c>
      <c r="E53" s="37">
        <v>110010210</v>
      </c>
      <c r="F53" s="84">
        <v>120</v>
      </c>
      <c r="G53" s="98">
        <v>72334</v>
      </c>
      <c r="H53" s="98">
        <v>0</v>
      </c>
      <c r="I53" s="98">
        <v>0</v>
      </c>
    </row>
    <row r="54" spans="1:9" ht="182.25">
      <c r="A54" s="84">
        <v>43</v>
      </c>
      <c r="B54" s="114" t="s">
        <v>436</v>
      </c>
      <c r="C54" s="84">
        <v>805</v>
      </c>
      <c r="D54" s="36" t="s">
        <v>169</v>
      </c>
      <c r="E54" s="37">
        <v>110010230</v>
      </c>
      <c r="F54" s="84"/>
      <c r="G54" s="115">
        <v>3686</v>
      </c>
      <c r="H54" s="98">
        <v>0</v>
      </c>
      <c r="I54" s="98">
        <v>0</v>
      </c>
    </row>
    <row r="55" spans="1:9" ht="81.75">
      <c r="A55" s="84">
        <v>44</v>
      </c>
      <c r="B55" s="59" t="s">
        <v>345</v>
      </c>
      <c r="C55" s="84">
        <v>805</v>
      </c>
      <c r="D55" s="36" t="s">
        <v>169</v>
      </c>
      <c r="E55" s="37">
        <f>E54</f>
        <v>110010230</v>
      </c>
      <c r="F55" s="84"/>
      <c r="G55" s="115">
        <v>3686</v>
      </c>
      <c r="H55" s="98">
        <v>0</v>
      </c>
      <c r="I55" s="98">
        <v>0</v>
      </c>
    </row>
    <row r="56" spans="1:9" ht="27">
      <c r="A56" s="84">
        <v>45</v>
      </c>
      <c r="B56" s="59" t="s">
        <v>346</v>
      </c>
      <c r="C56" s="84">
        <v>805</v>
      </c>
      <c r="D56" s="36" t="s">
        <v>169</v>
      </c>
      <c r="E56" s="37">
        <f>E55</f>
        <v>110010230</v>
      </c>
      <c r="F56" s="84"/>
      <c r="G56" s="115">
        <v>3686</v>
      </c>
      <c r="H56" s="98">
        <v>0</v>
      </c>
      <c r="I56" s="98">
        <v>0</v>
      </c>
    </row>
    <row r="57" spans="1:9" ht="96">
      <c r="A57" s="84">
        <v>46</v>
      </c>
      <c r="B57" s="59" t="s">
        <v>434</v>
      </c>
      <c r="C57" s="84">
        <v>805</v>
      </c>
      <c r="D57" s="36" t="s">
        <v>169</v>
      </c>
      <c r="E57" s="37">
        <v>110081010</v>
      </c>
      <c r="F57" s="84"/>
      <c r="G57" s="98">
        <f aca="true" t="shared" si="6" ref="G57:I58">G58</f>
        <v>418590.4</v>
      </c>
      <c r="H57" s="98">
        <f t="shared" si="6"/>
        <v>529053</v>
      </c>
      <c r="I57" s="98">
        <f t="shared" si="6"/>
        <v>529053</v>
      </c>
    </row>
    <row r="58" spans="1:9" ht="81.75">
      <c r="A58" s="84">
        <v>47</v>
      </c>
      <c r="B58" s="59" t="s">
        <v>345</v>
      </c>
      <c r="C58" s="84">
        <v>805</v>
      </c>
      <c r="D58" s="36" t="s">
        <v>169</v>
      </c>
      <c r="E58" s="37">
        <v>110081010</v>
      </c>
      <c r="F58" s="84">
        <v>100</v>
      </c>
      <c r="G58" s="98">
        <f t="shared" si="6"/>
        <v>418590.4</v>
      </c>
      <c r="H58" s="98">
        <f t="shared" si="6"/>
        <v>529053</v>
      </c>
      <c r="I58" s="98">
        <f t="shared" si="6"/>
        <v>529053</v>
      </c>
    </row>
    <row r="59" spans="1:9" ht="27">
      <c r="A59" s="84">
        <v>48</v>
      </c>
      <c r="B59" s="59" t="s">
        <v>346</v>
      </c>
      <c r="C59" s="84">
        <v>805</v>
      </c>
      <c r="D59" s="36" t="s">
        <v>169</v>
      </c>
      <c r="E59" s="37">
        <v>110081010</v>
      </c>
      <c r="F59" s="84">
        <v>120</v>
      </c>
      <c r="G59" s="115">
        <v>418590.4</v>
      </c>
      <c r="H59" s="98">
        <v>529053</v>
      </c>
      <c r="I59" s="98">
        <f>H59</f>
        <v>529053</v>
      </c>
    </row>
    <row r="60" spans="1:9" ht="96">
      <c r="A60" s="84">
        <v>49</v>
      </c>
      <c r="B60" s="59" t="s">
        <v>121</v>
      </c>
      <c r="C60" s="84">
        <v>805</v>
      </c>
      <c r="D60" s="36" t="s">
        <v>169</v>
      </c>
      <c r="E60" s="37">
        <v>110081060</v>
      </c>
      <c r="F60" s="84"/>
      <c r="G60" s="98">
        <f aca="true" t="shared" si="7" ref="G60:I61">G61</f>
        <v>7724.98</v>
      </c>
      <c r="H60" s="98">
        <f t="shared" si="7"/>
        <v>0</v>
      </c>
      <c r="I60" s="98">
        <f t="shared" si="7"/>
        <v>0</v>
      </c>
    </row>
    <row r="61" spans="1:9" ht="81.75">
      <c r="A61" s="84">
        <v>50</v>
      </c>
      <c r="B61" s="59" t="s">
        <v>345</v>
      </c>
      <c r="C61" s="84">
        <v>805</v>
      </c>
      <c r="D61" s="36" t="s">
        <v>169</v>
      </c>
      <c r="E61" s="37">
        <v>110081060</v>
      </c>
      <c r="F61" s="84">
        <v>100</v>
      </c>
      <c r="G61" s="98">
        <f t="shared" si="7"/>
        <v>7724.98</v>
      </c>
      <c r="H61" s="98">
        <v>0</v>
      </c>
      <c r="I61" s="98">
        <v>0</v>
      </c>
    </row>
    <row r="62" spans="1:9" ht="27">
      <c r="A62" s="84">
        <v>51</v>
      </c>
      <c r="B62" s="59" t="s">
        <v>346</v>
      </c>
      <c r="C62" s="84">
        <v>805</v>
      </c>
      <c r="D62" s="36" t="s">
        <v>169</v>
      </c>
      <c r="E62" s="37">
        <v>110081060</v>
      </c>
      <c r="F62" s="84">
        <v>120</v>
      </c>
      <c r="G62" s="98">
        <v>7724.98</v>
      </c>
      <c r="H62" s="98">
        <v>0</v>
      </c>
      <c r="I62" s="98">
        <v>0</v>
      </c>
    </row>
    <row r="63" spans="1:9" s="58" customFormat="1" ht="27">
      <c r="A63" s="84">
        <v>52</v>
      </c>
      <c r="B63" s="59" t="s">
        <v>42</v>
      </c>
      <c r="C63" s="84">
        <v>805</v>
      </c>
      <c r="D63" s="36" t="s">
        <v>169</v>
      </c>
      <c r="E63" s="37">
        <v>8100000000</v>
      </c>
      <c r="F63" s="36" t="s">
        <v>88</v>
      </c>
      <c r="G63" s="98">
        <f aca="true" t="shared" si="8" ref="G63:I64">G64</f>
        <v>5154.44</v>
      </c>
      <c r="H63" s="98">
        <f t="shared" si="8"/>
        <v>5114.44</v>
      </c>
      <c r="I63" s="98">
        <f t="shared" si="8"/>
        <v>5114.44</v>
      </c>
    </row>
    <row r="64" spans="1:9" s="58" customFormat="1" ht="27">
      <c r="A64" s="84">
        <v>53</v>
      </c>
      <c r="B64" s="59" t="s">
        <v>46</v>
      </c>
      <c r="C64" s="84">
        <v>805</v>
      </c>
      <c r="D64" s="36" t="s">
        <v>169</v>
      </c>
      <c r="E64" s="37">
        <v>8110000000</v>
      </c>
      <c r="F64" s="36"/>
      <c r="G64" s="98">
        <f t="shared" si="8"/>
        <v>5154.44</v>
      </c>
      <c r="H64" s="98">
        <f t="shared" si="8"/>
        <v>5114.44</v>
      </c>
      <c r="I64" s="98">
        <f t="shared" si="8"/>
        <v>5114.44</v>
      </c>
    </row>
    <row r="65" spans="1:9" s="58" customFormat="1" ht="96">
      <c r="A65" s="84">
        <v>54</v>
      </c>
      <c r="B65" s="59" t="s">
        <v>350</v>
      </c>
      <c r="C65" s="84">
        <v>805</v>
      </c>
      <c r="D65" s="36" t="s">
        <v>169</v>
      </c>
      <c r="E65" s="37">
        <v>8110075140</v>
      </c>
      <c r="F65" s="36" t="s">
        <v>197</v>
      </c>
      <c r="G65" s="98">
        <f>G66</f>
        <v>5154.44</v>
      </c>
      <c r="H65" s="98">
        <v>5114.44</v>
      </c>
      <c r="I65" s="98">
        <v>5114.44</v>
      </c>
    </row>
    <row r="66" spans="1:9" s="58" customFormat="1" ht="40.5">
      <c r="A66" s="84">
        <v>55</v>
      </c>
      <c r="B66" s="59" t="s">
        <v>198</v>
      </c>
      <c r="C66" s="84">
        <v>805</v>
      </c>
      <c r="D66" s="36" t="s">
        <v>169</v>
      </c>
      <c r="E66" s="37">
        <v>8110075140</v>
      </c>
      <c r="F66" s="36" t="s">
        <v>351</v>
      </c>
      <c r="G66" s="98">
        <f>G67</f>
        <v>5154.44</v>
      </c>
      <c r="H66" s="98">
        <v>5114.44</v>
      </c>
      <c r="I66" s="98">
        <v>5114.44</v>
      </c>
    </row>
    <row r="67" spans="1:9" s="58" customFormat="1" ht="40.5">
      <c r="A67" s="84">
        <v>56</v>
      </c>
      <c r="B67" s="59" t="s">
        <v>58</v>
      </c>
      <c r="C67" s="84">
        <v>805</v>
      </c>
      <c r="D67" s="36" t="s">
        <v>169</v>
      </c>
      <c r="E67" s="37">
        <v>8110075140</v>
      </c>
      <c r="F67" s="36" t="s">
        <v>59</v>
      </c>
      <c r="G67" s="98">
        <v>5154.44</v>
      </c>
      <c r="H67" s="98">
        <v>5114.44</v>
      </c>
      <c r="I67" s="98">
        <v>5114.44</v>
      </c>
    </row>
    <row r="68" spans="1:9" s="58" customFormat="1" ht="13.5">
      <c r="A68" s="84">
        <v>57</v>
      </c>
      <c r="B68" s="70" t="s">
        <v>216</v>
      </c>
      <c r="C68" s="41">
        <v>805</v>
      </c>
      <c r="D68" s="42" t="s">
        <v>173</v>
      </c>
      <c r="E68" s="39"/>
      <c r="F68" s="42"/>
      <c r="G68" s="111">
        <f>G69</f>
        <v>98484.9</v>
      </c>
      <c r="H68" s="111">
        <f aca="true" t="shared" si="9" ref="G68:I71">H69</f>
        <v>98487.9</v>
      </c>
      <c r="I68" s="111">
        <f t="shared" si="9"/>
        <v>99684.3</v>
      </c>
    </row>
    <row r="69" spans="1:9" ht="27">
      <c r="A69" s="84">
        <v>58</v>
      </c>
      <c r="B69" s="59" t="s">
        <v>172</v>
      </c>
      <c r="C69" s="84">
        <v>805</v>
      </c>
      <c r="D69" s="36" t="s">
        <v>174</v>
      </c>
      <c r="E69" s="37"/>
      <c r="F69" s="36"/>
      <c r="G69" s="98">
        <f t="shared" si="9"/>
        <v>98484.9</v>
      </c>
      <c r="H69" s="98">
        <f t="shared" si="9"/>
        <v>98487.9</v>
      </c>
      <c r="I69" s="98">
        <f t="shared" si="9"/>
        <v>99684.3</v>
      </c>
    </row>
    <row r="70" spans="1:9" ht="27">
      <c r="A70" s="84">
        <v>59</v>
      </c>
      <c r="B70" s="59" t="s">
        <v>42</v>
      </c>
      <c r="C70" s="84">
        <v>805</v>
      </c>
      <c r="D70" s="36" t="s">
        <v>174</v>
      </c>
      <c r="E70" s="37">
        <v>8100000000</v>
      </c>
      <c r="F70" s="36"/>
      <c r="G70" s="98">
        <f t="shared" si="9"/>
        <v>98484.9</v>
      </c>
      <c r="H70" s="98">
        <f t="shared" si="9"/>
        <v>98487.9</v>
      </c>
      <c r="I70" s="98">
        <f t="shared" si="9"/>
        <v>99684.3</v>
      </c>
    </row>
    <row r="71" spans="1:9" ht="27">
      <c r="A71" s="84">
        <v>60</v>
      </c>
      <c r="B71" s="59" t="s">
        <v>46</v>
      </c>
      <c r="C71" s="84">
        <v>805</v>
      </c>
      <c r="D71" s="36" t="s">
        <v>174</v>
      </c>
      <c r="E71" s="37">
        <v>8110000000</v>
      </c>
      <c r="F71" s="36"/>
      <c r="G71" s="98">
        <f>G72</f>
        <v>98484.9</v>
      </c>
      <c r="H71" s="98">
        <f t="shared" si="9"/>
        <v>98487.9</v>
      </c>
      <c r="I71" s="98">
        <f t="shared" si="9"/>
        <v>99684.3</v>
      </c>
    </row>
    <row r="72" spans="1:9" ht="81.75">
      <c r="A72" s="84">
        <v>61</v>
      </c>
      <c r="B72" s="59" t="s">
        <v>27</v>
      </c>
      <c r="C72" s="84">
        <v>805</v>
      </c>
      <c r="D72" s="36" t="s">
        <v>174</v>
      </c>
      <c r="E72" s="37">
        <v>8110051180</v>
      </c>
      <c r="F72" s="36"/>
      <c r="G72" s="98">
        <f>G73+G75</f>
        <v>98484.9</v>
      </c>
      <c r="H72" s="98">
        <f>H73+H75</f>
        <v>98487.9</v>
      </c>
      <c r="I72" s="98">
        <f>I73+I75</f>
        <v>99684.3</v>
      </c>
    </row>
    <row r="73" spans="1:9" ht="81.75">
      <c r="A73" s="84">
        <v>62</v>
      </c>
      <c r="B73" s="59" t="s">
        <v>345</v>
      </c>
      <c r="C73" s="84">
        <v>805</v>
      </c>
      <c r="D73" s="36" t="s">
        <v>174</v>
      </c>
      <c r="E73" s="37">
        <v>8110051180</v>
      </c>
      <c r="F73" s="36" t="s">
        <v>106</v>
      </c>
      <c r="G73" s="98">
        <f>G74</f>
        <v>58426.9</v>
      </c>
      <c r="H73" s="98">
        <f>H74</f>
        <v>72463</v>
      </c>
      <c r="I73" s="98">
        <v>72463</v>
      </c>
    </row>
    <row r="74" spans="1:9" ht="27">
      <c r="A74" s="84">
        <v>63</v>
      </c>
      <c r="B74" s="59" t="s">
        <v>346</v>
      </c>
      <c r="C74" s="84">
        <v>805</v>
      </c>
      <c r="D74" s="36" t="s">
        <v>174</v>
      </c>
      <c r="E74" s="37">
        <v>8110051180</v>
      </c>
      <c r="F74" s="36" t="s">
        <v>55</v>
      </c>
      <c r="G74" s="110">
        <v>58426.9</v>
      </c>
      <c r="H74" s="98">
        <v>72463</v>
      </c>
      <c r="I74" s="98">
        <v>72463</v>
      </c>
    </row>
    <row r="75" spans="1:9" ht="40.5">
      <c r="A75" s="84">
        <v>64</v>
      </c>
      <c r="B75" s="59" t="s">
        <v>198</v>
      </c>
      <c r="C75" s="84">
        <v>805</v>
      </c>
      <c r="D75" s="36" t="s">
        <v>174</v>
      </c>
      <c r="E75" s="37">
        <v>8110051180</v>
      </c>
      <c r="F75" s="36" t="s">
        <v>57</v>
      </c>
      <c r="G75" s="98">
        <f>G76</f>
        <v>40058</v>
      </c>
      <c r="H75" s="98">
        <f>H76</f>
        <v>26024.9</v>
      </c>
      <c r="I75" s="98">
        <v>27221.3</v>
      </c>
    </row>
    <row r="76" spans="1:9" ht="40.5">
      <c r="A76" s="84">
        <v>65</v>
      </c>
      <c r="B76" s="59" t="s">
        <v>58</v>
      </c>
      <c r="C76" s="84">
        <v>805</v>
      </c>
      <c r="D76" s="36" t="s">
        <v>174</v>
      </c>
      <c r="E76" s="37">
        <v>8110051180</v>
      </c>
      <c r="F76" s="36" t="s">
        <v>59</v>
      </c>
      <c r="G76" s="110">
        <v>40058</v>
      </c>
      <c r="H76" s="98">
        <v>26024.9</v>
      </c>
      <c r="I76" s="98">
        <v>27221.3</v>
      </c>
    </row>
    <row r="77" spans="1:9" s="54" customFormat="1" ht="39">
      <c r="A77" s="84">
        <v>66</v>
      </c>
      <c r="B77" s="68" t="str">
        <f>'[3]Расходы'!$A$68</f>
        <v>НАЦИОНАЛЬНАЯ БЕЗОПАСНОСТЬ И ПРАВООХРАНИТЕЛЬНАЯ ДЕЯТЕЛЬНОСТЬ</v>
      </c>
      <c r="C77" s="41">
        <v>805</v>
      </c>
      <c r="D77" s="42" t="s">
        <v>1</v>
      </c>
      <c r="E77" s="39"/>
      <c r="F77" s="42"/>
      <c r="G77" s="111">
        <f>G78+G87</f>
        <v>96848</v>
      </c>
      <c r="H77" s="111">
        <f>H78+H87</f>
        <v>51000</v>
      </c>
      <c r="I77" s="111">
        <f>I78+I87</f>
        <v>0</v>
      </c>
    </row>
    <row r="78" spans="1:9" ht="13.5">
      <c r="A78" s="84">
        <v>67</v>
      </c>
      <c r="B78" s="66" t="str">
        <f>'[3]Расходы'!$A$69</f>
        <v>Обеспечение пожарной безопасности</v>
      </c>
      <c r="C78" s="84"/>
      <c r="D78" s="36"/>
      <c r="E78" s="37"/>
      <c r="F78" s="36"/>
      <c r="G78" s="98">
        <v>47447</v>
      </c>
      <c r="H78" s="98">
        <v>0</v>
      </c>
      <c r="I78" s="98">
        <v>0</v>
      </c>
    </row>
    <row r="79" spans="1:9" ht="54.75">
      <c r="A79" s="84">
        <v>68</v>
      </c>
      <c r="B79" s="44" t="s">
        <v>130</v>
      </c>
      <c r="C79" s="84">
        <v>805</v>
      </c>
      <c r="D79" s="36" t="s">
        <v>244</v>
      </c>
      <c r="E79" s="37">
        <v>100000000</v>
      </c>
      <c r="F79" s="36"/>
      <c r="G79" s="98">
        <v>47447</v>
      </c>
      <c r="H79" s="98">
        <v>0</v>
      </c>
      <c r="I79" s="98">
        <v>0</v>
      </c>
    </row>
    <row r="80" spans="1:9" ht="27">
      <c r="A80" s="84">
        <v>69</v>
      </c>
      <c r="B80" s="59" t="s">
        <v>352</v>
      </c>
      <c r="C80" s="84">
        <v>805</v>
      </c>
      <c r="D80" s="36" t="s">
        <v>244</v>
      </c>
      <c r="E80" s="37">
        <v>130000000</v>
      </c>
      <c r="F80" s="36"/>
      <c r="G80" s="98">
        <v>47447</v>
      </c>
      <c r="H80" s="98">
        <v>0</v>
      </c>
      <c r="I80" s="98">
        <v>0</v>
      </c>
    </row>
    <row r="81" spans="1:9" ht="123">
      <c r="A81" s="84">
        <v>70</v>
      </c>
      <c r="B81" s="69" t="s">
        <v>353</v>
      </c>
      <c r="C81" s="84">
        <v>805</v>
      </c>
      <c r="D81" s="36" t="s">
        <v>244</v>
      </c>
      <c r="E81" s="37">
        <v>130074120</v>
      </c>
      <c r="F81" s="36"/>
      <c r="G81" s="98">
        <v>45188</v>
      </c>
      <c r="H81" s="98">
        <v>0</v>
      </c>
      <c r="I81" s="98">
        <v>0</v>
      </c>
    </row>
    <row r="82" spans="1:9" ht="27">
      <c r="A82" s="84">
        <v>71</v>
      </c>
      <c r="B82" s="57" t="s">
        <v>56</v>
      </c>
      <c r="C82" s="84">
        <v>805</v>
      </c>
      <c r="D82" s="36" t="s">
        <v>244</v>
      </c>
      <c r="E82" s="37">
        <f>E81</f>
        <v>130074120</v>
      </c>
      <c r="F82" s="36" t="s">
        <v>57</v>
      </c>
      <c r="G82" s="98">
        <v>45188</v>
      </c>
      <c r="H82" s="98">
        <v>0</v>
      </c>
      <c r="I82" s="98">
        <v>0</v>
      </c>
    </row>
    <row r="83" spans="1:9" ht="40.5">
      <c r="A83" s="84">
        <v>72</v>
      </c>
      <c r="B83" s="57" t="s">
        <v>58</v>
      </c>
      <c r="C83" s="84">
        <v>805</v>
      </c>
      <c r="D83" s="36" t="s">
        <v>244</v>
      </c>
      <c r="E83" s="37">
        <v>130074120</v>
      </c>
      <c r="F83" s="36" t="s">
        <v>59</v>
      </c>
      <c r="G83" s="98">
        <v>45188</v>
      </c>
      <c r="H83" s="98">
        <v>0</v>
      </c>
      <c r="I83" s="98">
        <v>0</v>
      </c>
    </row>
    <row r="84" spans="1:9" ht="123">
      <c r="A84" s="84">
        <v>73</v>
      </c>
      <c r="B84" s="69" t="s">
        <v>354</v>
      </c>
      <c r="C84" s="84">
        <v>805</v>
      </c>
      <c r="D84" s="36" t="s">
        <v>244</v>
      </c>
      <c r="E84" s="37" t="s">
        <v>248</v>
      </c>
      <c r="F84" s="36"/>
      <c r="G84" s="98">
        <f aca="true" t="shared" si="10" ref="G84:I85">G85</f>
        <v>2259</v>
      </c>
      <c r="H84" s="98">
        <f t="shared" si="10"/>
        <v>0</v>
      </c>
      <c r="I84" s="98">
        <f t="shared" si="10"/>
        <v>0</v>
      </c>
    </row>
    <row r="85" spans="1:9" ht="40.5">
      <c r="A85" s="84">
        <v>74</v>
      </c>
      <c r="B85" s="59" t="s">
        <v>198</v>
      </c>
      <c r="C85" s="84">
        <v>805</v>
      </c>
      <c r="D85" s="36" t="s">
        <v>244</v>
      </c>
      <c r="E85" s="37" t="str">
        <f>E84</f>
        <v>01300S4120</v>
      </c>
      <c r="F85" s="36" t="s">
        <v>57</v>
      </c>
      <c r="G85" s="98">
        <f t="shared" si="10"/>
        <v>2259</v>
      </c>
      <c r="H85" s="98">
        <f t="shared" si="10"/>
        <v>0</v>
      </c>
      <c r="I85" s="98">
        <f t="shared" si="10"/>
        <v>0</v>
      </c>
    </row>
    <row r="86" spans="1:9" ht="40.5">
      <c r="A86" s="84">
        <v>75</v>
      </c>
      <c r="B86" s="59" t="s">
        <v>58</v>
      </c>
      <c r="C86" s="84">
        <v>805</v>
      </c>
      <c r="D86" s="36" t="s">
        <v>244</v>
      </c>
      <c r="E86" s="37" t="str">
        <f>E85</f>
        <v>01300S4120</v>
      </c>
      <c r="F86" s="36" t="s">
        <v>59</v>
      </c>
      <c r="G86" s="98">
        <v>2259</v>
      </c>
      <c r="H86" s="98">
        <v>0</v>
      </c>
      <c r="I86" s="98">
        <v>0</v>
      </c>
    </row>
    <row r="87" spans="1:9" ht="40.5">
      <c r="A87" s="84">
        <v>76</v>
      </c>
      <c r="B87" s="59" t="s">
        <v>355</v>
      </c>
      <c r="C87" s="84">
        <v>805</v>
      </c>
      <c r="D87" s="36" t="s">
        <v>2</v>
      </c>
      <c r="E87" s="37">
        <v>0</v>
      </c>
      <c r="F87" s="36"/>
      <c r="G87" s="98">
        <f>G88</f>
        <v>49401</v>
      </c>
      <c r="H87" s="98">
        <f>H88</f>
        <v>51000</v>
      </c>
      <c r="I87" s="98">
        <f>I88</f>
        <v>0</v>
      </c>
    </row>
    <row r="88" spans="1:9" ht="68.25">
      <c r="A88" s="84">
        <v>77</v>
      </c>
      <c r="B88" s="59" t="s">
        <v>348</v>
      </c>
      <c r="C88" s="84">
        <v>805</v>
      </c>
      <c r="D88" s="36" t="s">
        <v>2</v>
      </c>
      <c r="E88" s="37">
        <v>100000000</v>
      </c>
      <c r="F88" s="36"/>
      <c r="G88" s="98">
        <f aca="true" t="shared" si="11" ref="G88:I90">G89</f>
        <v>49401</v>
      </c>
      <c r="H88" s="98">
        <f t="shared" si="11"/>
        <v>51000</v>
      </c>
      <c r="I88" s="98">
        <f t="shared" si="11"/>
        <v>0</v>
      </c>
    </row>
    <row r="89" spans="1:9" ht="27">
      <c r="A89" s="84">
        <v>78</v>
      </c>
      <c r="B89" s="59" t="s">
        <v>352</v>
      </c>
      <c r="C89" s="84">
        <v>805</v>
      </c>
      <c r="D89" s="36" t="s">
        <v>2</v>
      </c>
      <c r="E89" s="37">
        <v>1300000000</v>
      </c>
      <c r="F89" s="36"/>
      <c r="G89" s="98">
        <f t="shared" si="11"/>
        <v>49401</v>
      </c>
      <c r="H89" s="98">
        <f t="shared" si="11"/>
        <v>51000</v>
      </c>
      <c r="I89" s="98">
        <f t="shared" si="11"/>
        <v>0</v>
      </c>
    </row>
    <row r="90" spans="1:9" ht="109.5">
      <c r="A90" s="84">
        <v>79</v>
      </c>
      <c r="B90" s="69" t="s">
        <v>356</v>
      </c>
      <c r="C90" s="84">
        <v>805</v>
      </c>
      <c r="D90" s="36" t="s">
        <v>2</v>
      </c>
      <c r="E90" s="37">
        <v>130082020</v>
      </c>
      <c r="F90" s="36"/>
      <c r="G90" s="98">
        <f t="shared" si="11"/>
        <v>49401</v>
      </c>
      <c r="H90" s="98">
        <f t="shared" si="11"/>
        <v>51000</v>
      </c>
      <c r="I90" s="98">
        <f t="shared" si="11"/>
        <v>0</v>
      </c>
    </row>
    <row r="91" spans="1:9" ht="40.5">
      <c r="A91" s="84">
        <v>80</v>
      </c>
      <c r="B91" s="59" t="s">
        <v>198</v>
      </c>
      <c r="C91" s="84">
        <v>805</v>
      </c>
      <c r="D91" s="36" t="s">
        <v>2</v>
      </c>
      <c r="E91" s="37">
        <v>130082020</v>
      </c>
      <c r="F91" s="36" t="s">
        <v>57</v>
      </c>
      <c r="G91" s="98">
        <v>49401</v>
      </c>
      <c r="H91" s="98">
        <v>51000</v>
      </c>
      <c r="I91" s="98">
        <v>0</v>
      </c>
    </row>
    <row r="92" spans="1:9" ht="40.5">
      <c r="A92" s="84">
        <v>81</v>
      </c>
      <c r="B92" s="59" t="s">
        <v>58</v>
      </c>
      <c r="C92" s="84">
        <v>805</v>
      </c>
      <c r="D92" s="36" t="s">
        <v>2</v>
      </c>
      <c r="E92" s="37">
        <v>130082020</v>
      </c>
      <c r="F92" s="36" t="s">
        <v>59</v>
      </c>
      <c r="G92" s="98">
        <v>49401</v>
      </c>
      <c r="H92" s="98">
        <v>51000</v>
      </c>
      <c r="I92" s="98">
        <v>0</v>
      </c>
    </row>
    <row r="93" spans="1:9" s="54" customFormat="1" ht="13.5">
      <c r="A93" s="84">
        <v>82</v>
      </c>
      <c r="B93" s="70" t="s">
        <v>217</v>
      </c>
      <c r="C93" s="41">
        <v>805</v>
      </c>
      <c r="D93" s="42" t="s">
        <v>62</v>
      </c>
      <c r="E93" s="39"/>
      <c r="F93" s="42"/>
      <c r="G93" s="111">
        <f aca="true" t="shared" si="12" ref="G93:I94">G94</f>
        <v>3696929.86</v>
      </c>
      <c r="H93" s="111">
        <f t="shared" si="12"/>
        <v>360776</v>
      </c>
      <c r="I93" s="111">
        <f t="shared" si="12"/>
        <v>388893</v>
      </c>
    </row>
    <row r="94" spans="1:9" ht="13.5">
      <c r="A94" s="84">
        <v>83</v>
      </c>
      <c r="B94" s="59" t="s">
        <v>48</v>
      </c>
      <c r="C94" s="84">
        <v>805</v>
      </c>
      <c r="D94" s="36" t="s">
        <v>63</v>
      </c>
      <c r="E94" s="37"/>
      <c r="F94" s="36"/>
      <c r="G94" s="98">
        <f t="shared" si="12"/>
        <v>3696929.86</v>
      </c>
      <c r="H94" s="98">
        <f t="shared" si="12"/>
        <v>360776</v>
      </c>
      <c r="I94" s="98">
        <f t="shared" si="12"/>
        <v>388893</v>
      </c>
    </row>
    <row r="95" spans="1:9" ht="54.75">
      <c r="A95" s="84">
        <v>84</v>
      </c>
      <c r="B95" s="59" t="s">
        <v>130</v>
      </c>
      <c r="C95" s="84">
        <v>805</v>
      </c>
      <c r="D95" s="36" t="s">
        <v>63</v>
      </c>
      <c r="E95" s="37">
        <v>100000000</v>
      </c>
      <c r="F95" s="36"/>
      <c r="G95" s="98">
        <f>G96+G116</f>
        <v>3696929.86</v>
      </c>
      <c r="H95" s="98">
        <f>H96+H116</f>
        <v>360776</v>
      </c>
      <c r="I95" s="98">
        <f>I96+I116</f>
        <v>388893</v>
      </c>
    </row>
    <row r="96" spans="1:9" ht="27">
      <c r="A96" s="84">
        <v>85</v>
      </c>
      <c r="B96" s="59" t="s">
        <v>357</v>
      </c>
      <c r="C96" s="84">
        <v>805</v>
      </c>
      <c r="D96" s="36" t="s">
        <v>63</v>
      </c>
      <c r="E96" s="37">
        <v>120000000</v>
      </c>
      <c r="F96" s="36"/>
      <c r="G96" s="98">
        <f>G97+G100+G107+G110+G115+G104</f>
        <v>3660329.86</v>
      </c>
      <c r="H96" s="98">
        <f>H97+H100+H107</f>
        <v>360776</v>
      </c>
      <c r="I96" s="98">
        <f>I97+I100+I107</f>
        <v>388893</v>
      </c>
    </row>
    <row r="97" spans="1:9" ht="150.75">
      <c r="A97" s="84">
        <v>86</v>
      </c>
      <c r="B97" s="69" t="s">
        <v>370</v>
      </c>
      <c r="C97" s="84">
        <v>805</v>
      </c>
      <c r="D97" s="36" t="s">
        <v>63</v>
      </c>
      <c r="E97" s="37">
        <v>120075080</v>
      </c>
      <c r="F97" s="36"/>
      <c r="G97" s="98">
        <v>210200</v>
      </c>
      <c r="H97" s="98">
        <v>218376</v>
      </c>
      <c r="I97" s="98">
        <v>226893</v>
      </c>
    </row>
    <row r="98" spans="1:9" ht="40.5">
      <c r="A98" s="84">
        <v>87</v>
      </c>
      <c r="B98" s="59" t="s">
        <v>198</v>
      </c>
      <c r="C98" s="84">
        <v>805</v>
      </c>
      <c r="D98" s="36" t="s">
        <v>63</v>
      </c>
      <c r="E98" s="37">
        <v>120075080</v>
      </c>
      <c r="F98" s="36" t="s">
        <v>57</v>
      </c>
      <c r="G98" s="98">
        <f>G99</f>
        <v>210200</v>
      </c>
      <c r="H98" s="98">
        <f>H99</f>
        <v>218376</v>
      </c>
      <c r="I98" s="98">
        <f>I99</f>
        <v>226893</v>
      </c>
    </row>
    <row r="99" spans="1:9" ht="40.5">
      <c r="A99" s="84">
        <v>88</v>
      </c>
      <c r="B99" s="59" t="s">
        <v>58</v>
      </c>
      <c r="C99" s="84">
        <v>805</v>
      </c>
      <c r="D99" s="36" t="s">
        <v>63</v>
      </c>
      <c r="E99" s="37">
        <v>120075080</v>
      </c>
      <c r="F99" s="36" t="s">
        <v>59</v>
      </c>
      <c r="G99" s="98">
        <v>210200</v>
      </c>
      <c r="H99" s="98">
        <v>218376</v>
      </c>
      <c r="I99" s="98">
        <v>226893</v>
      </c>
    </row>
    <row r="100" spans="1:9" ht="136.5">
      <c r="A100" s="84">
        <v>89</v>
      </c>
      <c r="B100" s="69" t="s">
        <v>358</v>
      </c>
      <c r="C100" s="84">
        <v>805</v>
      </c>
      <c r="D100" s="36" t="s">
        <v>63</v>
      </c>
      <c r="E100" s="37">
        <v>120081090</v>
      </c>
      <c r="F100" s="36"/>
      <c r="G100" s="98">
        <f aca="true" t="shared" si="13" ref="G100:I101">G101</f>
        <v>143346.07</v>
      </c>
      <c r="H100" s="98">
        <f t="shared" si="13"/>
        <v>142400</v>
      </c>
      <c r="I100" s="98">
        <f t="shared" si="13"/>
        <v>162000</v>
      </c>
    </row>
    <row r="101" spans="1:9" ht="40.5">
      <c r="A101" s="84">
        <v>90</v>
      </c>
      <c r="B101" s="59" t="s">
        <v>198</v>
      </c>
      <c r="C101" s="84">
        <v>805</v>
      </c>
      <c r="D101" s="36" t="s">
        <v>63</v>
      </c>
      <c r="E101" s="37">
        <v>120081090</v>
      </c>
      <c r="F101" s="36" t="s">
        <v>57</v>
      </c>
      <c r="G101" s="98">
        <f t="shared" si="13"/>
        <v>143346.07</v>
      </c>
      <c r="H101" s="98">
        <f t="shared" si="13"/>
        <v>142400</v>
      </c>
      <c r="I101" s="98">
        <f t="shared" si="13"/>
        <v>162000</v>
      </c>
    </row>
    <row r="102" spans="1:9" ht="40.5">
      <c r="A102" s="84">
        <v>91</v>
      </c>
      <c r="B102" s="59" t="s">
        <v>58</v>
      </c>
      <c r="C102" s="84">
        <v>805</v>
      </c>
      <c r="D102" s="36" t="s">
        <v>63</v>
      </c>
      <c r="E102" s="37">
        <v>120081090</v>
      </c>
      <c r="F102" s="36" t="s">
        <v>59</v>
      </c>
      <c r="G102" s="98">
        <v>143346.07</v>
      </c>
      <c r="H102" s="98">
        <v>142400</v>
      </c>
      <c r="I102" s="98">
        <v>162000</v>
      </c>
    </row>
    <row r="103" spans="1:47" s="60" customFormat="1" ht="54.75">
      <c r="A103" s="84">
        <v>92</v>
      </c>
      <c r="B103" s="85" t="s">
        <v>123</v>
      </c>
      <c r="C103" s="84">
        <v>805</v>
      </c>
      <c r="D103" s="36" t="s">
        <v>63</v>
      </c>
      <c r="E103" s="37">
        <v>100000000</v>
      </c>
      <c r="F103" s="36"/>
      <c r="G103" s="98">
        <f>G116</f>
        <v>36600</v>
      </c>
      <c r="H103" s="98">
        <f>H116</f>
        <v>0</v>
      </c>
      <c r="I103" s="98">
        <f>I116</f>
        <v>0</v>
      </c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</row>
    <row r="104" spans="1:47" s="60" customFormat="1" ht="130.5">
      <c r="A104" s="84">
        <v>93</v>
      </c>
      <c r="B104" s="114" t="s">
        <v>420</v>
      </c>
      <c r="C104" s="84">
        <v>805</v>
      </c>
      <c r="D104" s="36" t="s">
        <v>63</v>
      </c>
      <c r="E104" s="37">
        <v>120082120</v>
      </c>
      <c r="F104" s="36"/>
      <c r="G104" s="110">
        <f>G105</f>
        <v>157626.89</v>
      </c>
      <c r="H104" s="98">
        <v>0</v>
      </c>
      <c r="I104" s="98">
        <v>0</v>
      </c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</row>
    <row r="105" spans="1:47" s="60" customFormat="1" ht="40.5">
      <c r="A105" s="84">
        <v>94</v>
      </c>
      <c r="B105" s="66" t="str">
        <f>B108</f>
        <v>Закупка товаров, работ и услуг для обеспечения государственных (муниципальных) нужд</v>
      </c>
      <c r="C105" s="84">
        <v>805</v>
      </c>
      <c r="D105" s="36" t="s">
        <v>63</v>
      </c>
      <c r="E105" s="37">
        <f>E104</f>
        <v>120082120</v>
      </c>
      <c r="F105" s="36"/>
      <c r="G105" s="110">
        <f>G106</f>
        <v>157626.89</v>
      </c>
      <c r="H105" s="98">
        <v>0</v>
      </c>
      <c r="I105" s="98">
        <v>0</v>
      </c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</row>
    <row r="106" spans="1:47" s="60" customFormat="1" ht="40.5">
      <c r="A106" s="84">
        <v>95</v>
      </c>
      <c r="B106" s="66" t="str">
        <f>B109</f>
        <v>Иные закупки товаров, работ и услуг для обеспечения государственных (муниципальных) нужд</v>
      </c>
      <c r="C106" s="84">
        <v>805</v>
      </c>
      <c r="D106" s="36" t="s">
        <v>63</v>
      </c>
      <c r="E106" s="37">
        <f>E105</f>
        <v>120082120</v>
      </c>
      <c r="F106" s="36"/>
      <c r="G106" s="110">
        <v>157626.89</v>
      </c>
      <c r="H106" s="98">
        <v>0</v>
      </c>
      <c r="I106" s="98">
        <v>0</v>
      </c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</row>
    <row r="107" spans="1:47" s="60" customFormat="1" ht="192">
      <c r="A107" s="84">
        <v>96</v>
      </c>
      <c r="B107" s="69" t="s">
        <v>199</v>
      </c>
      <c r="C107" s="84">
        <v>805</v>
      </c>
      <c r="D107" s="36" t="s">
        <v>63</v>
      </c>
      <c r="E107" s="37" t="s">
        <v>249</v>
      </c>
      <c r="F107" s="36"/>
      <c r="G107" s="98">
        <v>2523</v>
      </c>
      <c r="H107" s="98">
        <v>0</v>
      </c>
      <c r="I107" s="98">
        <v>0</v>
      </c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</row>
    <row r="108" spans="1:47" s="60" customFormat="1" ht="40.5">
      <c r="A108" s="84">
        <v>97</v>
      </c>
      <c r="B108" s="59" t="s">
        <v>198</v>
      </c>
      <c r="C108" s="84">
        <v>805</v>
      </c>
      <c r="D108" s="36" t="s">
        <v>63</v>
      </c>
      <c r="E108" s="37" t="str">
        <f>E107</f>
        <v>1200S5080</v>
      </c>
      <c r="F108" s="36" t="s">
        <v>57</v>
      </c>
      <c r="G108" s="98">
        <v>2523</v>
      </c>
      <c r="H108" s="98">
        <v>0</v>
      </c>
      <c r="I108" s="98">
        <v>0</v>
      </c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</row>
    <row r="109" spans="1:47" s="60" customFormat="1" ht="40.5">
      <c r="A109" s="84">
        <v>98</v>
      </c>
      <c r="B109" s="59" t="s">
        <v>58</v>
      </c>
      <c r="C109" s="84">
        <v>805</v>
      </c>
      <c r="D109" s="36" t="s">
        <v>63</v>
      </c>
      <c r="E109" s="37" t="str">
        <f>E108</f>
        <v>1200S5080</v>
      </c>
      <c r="F109" s="36" t="s">
        <v>59</v>
      </c>
      <c r="G109" s="98">
        <v>2523</v>
      </c>
      <c r="H109" s="98">
        <v>0</v>
      </c>
      <c r="I109" s="98">
        <v>0</v>
      </c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</row>
    <row r="110" spans="1:9" s="58" customFormat="1" ht="150.75">
      <c r="A110" s="84">
        <v>99</v>
      </c>
      <c r="B110" s="69" t="s">
        <v>375</v>
      </c>
      <c r="C110" s="84">
        <v>805</v>
      </c>
      <c r="D110" s="36" t="s">
        <v>63</v>
      </c>
      <c r="E110" s="37" t="s">
        <v>374</v>
      </c>
      <c r="F110" s="36"/>
      <c r="G110" s="98">
        <v>3109322</v>
      </c>
      <c r="H110" s="98">
        <v>0</v>
      </c>
      <c r="I110" s="98">
        <v>0</v>
      </c>
    </row>
    <row r="111" spans="1:9" s="58" customFormat="1" ht="40.5">
      <c r="A111" s="84">
        <v>100</v>
      </c>
      <c r="B111" s="59" t="s">
        <v>198</v>
      </c>
      <c r="C111" s="84">
        <v>805</v>
      </c>
      <c r="D111" s="36" t="s">
        <v>63</v>
      </c>
      <c r="E111" s="37" t="str">
        <f>E110</f>
        <v>01200S5090</v>
      </c>
      <c r="F111" s="36" t="s">
        <v>57</v>
      </c>
      <c r="G111" s="98">
        <v>3109322</v>
      </c>
      <c r="H111" s="98">
        <v>0</v>
      </c>
      <c r="I111" s="98">
        <v>0</v>
      </c>
    </row>
    <row r="112" spans="1:9" s="58" customFormat="1" ht="40.5">
      <c r="A112" s="84">
        <v>101</v>
      </c>
      <c r="B112" s="59" t="s">
        <v>58</v>
      </c>
      <c r="C112" s="84">
        <v>805</v>
      </c>
      <c r="D112" s="36" t="s">
        <v>63</v>
      </c>
      <c r="E112" s="37" t="str">
        <f>E111</f>
        <v>01200S5090</v>
      </c>
      <c r="F112" s="36" t="s">
        <v>59</v>
      </c>
      <c r="G112" s="98">
        <v>3109322</v>
      </c>
      <c r="H112" s="98">
        <v>0</v>
      </c>
      <c r="I112" s="98">
        <v>0</v>
      </c>
    </row>
    <row r="113" spans="1:9" s="58" customFormat="1" ht="150.75">
      <c r="A113" s="84">
        <v>102</v>
      </c>
      <c r="B113" s="69" t="s">
        <v>376</v>
      </c>
      <c r="C113" s="84">
        <v>805</v>
      </c>
      <c r="D113" s="36" t="s">
        <v>63</v>
      </c>
      <c r="E113" s="37" t="s">
        <v>374</v>
      </c>
      <c r="F113" s="36"/>
      <c r="G113" s="98">
        <f>G114</f>
        <v>37311.9</v>
      </c>
      <c r="H113" s="98">
        <v>0</v>
      </c>
      <c r="I113" s="98">
        <v>0</v>
      </c>
    </row>
    <row r="114" spans="1:9" s="58" customFormat="1" ht="40.5">
      <c r="A114" s="84">
        <v>103</v>
      </c>
      <c r="B114" s="59" t="s">
        <v>198</v>
      </c>
      <c r="C114" s="84">
        <v>805</v>
      </c>
      <c r="D114" s="36" t="s">
        <v>63</v>
      </c>
      <c r="E114" s="37" t="str">
        <f>E113</f>
        <v>01200S5090</v>
      </c>
      <c r="F114" s="36" t="s">
        <v>57</v>
      </c>
      <c r="G114" s="98">
        <f>G115</f>
        <v>37311.9</v>
      </c>
      <c r="H114" s="98">
        <v>0</v>
      </c>
      <c r="I114" s="98">
        <v>0</v>
      </c>
    </row>
    <row r="115" spans="1:9" s="58" customFormat="1" ht="40.5">
      <c r="A115" s="84">
        <v>104</v>
      </c>
      <c r="B115" s="59" t="s">
        <v>58</v>
      </c>
      <c r="C115" s="84">
        <v>805</v>
      </c>
      <c r="D115" s="36" t="s">
        <v>63</v>
      </c>
      <c r="E115" s="37" t="str">
        <f>E114</f>
        <v>01200S5090</v>
      </c>
      <c r="F115" s="36" t="s">
        <v>59</v>
      </c>
      <c r="G115" s="98">
        <v>37311.9</v>
      </c>
      <c r="H115" s="98">
        <v>0</v>
      </c>
      <c r="I115" s="98">
        <v>0</v>
      </c>
    </row>
    <row r="116" spans="1:9" s="58" customFormat="1" ht="27">
      <c r="A116" s="84">
        <v>105</v>
      </c>
      <c r="B116" s="59" t="s">
        <v>352</v>
      </c>
      <c r="C116" s="84">
        <v>805</v>
      </c>
      <c r="D116" s="36" t="s">
        <v>63</v>
      </c>
      <c r="E116" s="37">
        <v>130000000</v>
      </c>
      <c r="F116" s="36"/>
      <c r="G116" s="98">
        <f>G117+G120</f>
        <v>36600</v>
      </c>
      <c r="H116" s="98">
        <f>H117+H120</f>
        <v>0</v>
      </c>
      <c r="I116" s="98">
        <f>I117+I120</f>
        <v>0</v>
      </c>
    </row>
    <row r="117" spans="1:9" s="58" customFormat="1" ht="136.5">
      <c r="A117" s="84">
        <v>106</v>
      </c>
      <c r="B117" s="69" t="s">
        <v>359</v>
      </c>
      <c r="C117" s="84">
        <v>805</v>
      </c>
      <c r="D117" s="36" t="s">
        <v>63</v>
      </c>
      <c r="E117" s="37" t="s">
        <v>377</v>
      </c>
      <c r="F117" s="36"/>
      <c r="G117" s="98">
        <f aca="true" t="shared" si="14" ref="G117:I118">G118</f>
        <v>30000</v>
      </c>
      <c r="H117" s="98">
        <f t="shared" si="14"/>
        <v>0</v>
      </c>
      <c r="I117" s="98">
        <f t="shared" si="14"/>
        <v>0</v>
      </c>
    </row>
    <row r="118" spans="1:9" s="58" customFormat="1" ht="40.5">
      <c r="A118" s="84">
        <v>107</v>
      </c>
      <c r="B118" s="59" t="s">
        <v>198</v>
      </c>
      <c r="C118" s="84">
        <v>805</v>
      </c>
      <c r="D118" s="36" t="s">
        <v>63</v>
      </c>
      <c r="E118" s="37" t="s">
        <v>377</v>
      </c>
      <c r="F118" s="36" t="s">
        <v>57</v>
      </c>
      <c r="G118" s="98">
        <f t="shared" si="14"/>
        <v>30000</v>
      </c>
      <c r="H118" s="98">
        <f t="shared" si="14"/>
        <v>0</v>
      </c>
      <c r="I118" s="98">
        <f t="shared" si="14"/>
        <v>0</v>
      </c>
    </row>
    <row r="119" spans="1:9" s="58" customFormat="1" ht="40.5">
      <c r="A119" s="84">
        <v>108</v>
      </c>
      <c r="B119" s="59" t="s">
        <v>58</v>
      </c>
      <c r="C119" s="84">
        <v>805</v>
      </c>
      <c r="D119" s="36" t="s">
        <v>296</v>
      </c>
      <c r="E119" s="37" t="s">
        <v>377</v>
      </c>
      <c r="F119" s="36" t="s">
        <v>59</v>
      </c>
      <c r="G119" s="98">
        <v>30000</v>
      </c>
      <c r="H119" s="98">
        <v>0</v>
      </c>
      <c r="I119" s="98">
        <v>0</v>
      </c>
    </row>
    <row r="120" spans="1:9" s="58" customFormat="1" ht="123">
      <c r="A120" s="84">
        <v>109</v>
      </c>
      <c r="B120" s="69" t="s">
        <v>360</v>
      </c>
      <c r="C120" s="84">
        <v>805</v>
      </c>
      <c r="D120" s="36" t="s">
        <v>296</v>
      </c>
      <c r="E120" s="37" t="s">
        <v>377</v>
      </c>
      <c r="F120" s="36"/>
      <c r="G120" s="98">
        <f>G121</f>
        <v>6600</v>
      </c>
      <c r="H120" s="98">
        <v>0</v>
      </c>
      <c r="I120" s="98">
        <v>0</v>
      </c>
    </row>
    <row r="121" spans="1:9" s="58" customFormat="1" ht="40.5">
      <c r="A121" s="84">
        <v>110</v>
      </c>
      <c r="B121" s="59" t="s">
        <v>198</v>
      </c>
      <c r="C121" s="84">
        <v>805</v>
      </c>
      <c r="D121" s="36" t="s">
        <v>63</v>
      </c>
      <c r="E121" s="37" t="str">
        <f>E120</f>
        <v>013R374920</v>
      </c>
      <c r="F121" s="36" t="s">
        <v>57</v>
      </c>
      <c r="G121" s="98">
        <f>G122</f>
        <v>6600</v>
      </c>
      <c r="H121" s="98">
        <v>0</v>
      </c>
      <c r="I121" s="98">
        <v>0</v>
      </c>
    </row>
    <row r="122" spans="1:9" s="58" customFormat="1" ht="40.5">
      <c r="A122" s="84">
        <v>111</v>
      </c>
      <c r="B122" s="59" t="s">
        <v>58</v>
      </c>
      <c r="C122" s="84">
        <v>805</v>
      </c>
      <c r="D122" s="36" t="s">
        <v>63</v>
      </c>
      <c r="E122" s="37" t="str">
        <f>E121</f>
        <v>013R374920</v>
      </c>
      <c r="F122" s="36" t="s">
        <v>59</v>
      </c>
      <c r="G122" s="98">
        <v>6600</v>
      </c>
      <c r="H122" s="98">
        <v>0</v>
      </c>
      <c r="I122" s="98">
        <v>0</v>
      </c>
    </row>
    <row r="123" spans="1:9" s="72" customFormat="1" ht="26.25">
      <c r="A123" s="84">
        <v>112</v>
      </c>
      <c r="B123" s="70" t="s">
        <v>218</v>
      </c>
      <c r="C123" s="41">
        <v>805</v>
      </c>
      <c r="D123" s="42" t="s">
        <v>10</v>
      </c>
      <c r="E123" s="39"/>
      <c r="F123" s="41"/>
      <c r="G123" s="111">
        <f aca="true" t="shared" si="15" ref="G123:I124">G124</f>
        <v>3523494.0300000003</v>
      </c>
      <c r="H123" s="111">
        <f t="shared" si="15"/>
        <v>1007894.5</v>
      </c>
      <c r="I123" s="111">
        <f t="shared" si="15"/>
        <v>345629.9</v>
      </c>
    </row>
    <row r="124" spans="1:9" s="58" customFormat="1" ht="13.5">
      <c r="A124" s="84">
        <v>113</v>
      </c>
      <c r="B124" s="59" t="s">
        <v>4</v>
      </c>
      <c r="C124" s="84">
        <v>805</v>
      </c>
      <c r="D124" s="36" t="s">
        <v>11</v>
      </c>
      <c r="E124" s="37"/>
      <c r="F124" s="84"/>
      <c r="G124" s="98">
        <f t="shared" si="15"/>
        <v>3523494.0300000003</v>
      </c>
      <c r="H124" s="98">
        <f t="shared" si="15"/>
        <v>1007894.5</v>
      </c>
      <c r="I124" s="98">
        <f t="shared" si="15"/>
        <v>345629.9</v>
      </c>
    </row>
    <row r="125" spans="1:9" s="58" customFormat="1" ht="54.75">
      <c r="A125" s="84">
        <v>114</v>
      </c>
      <c r="B125" s="59" t="s">
        <v>123</v>
      </c>
      <c r="C125" s="84">
        <v>805</v>
      </c>
      <c r="D125" s="36" t="s">
        <v>11</v>
      </c>
      <c r="E125" s="37">
        <v>100000000</v>
      </c>
      <c r="F125" s="84"/>
      <c r="G125" s="98">
        <f>G126</f>
        <v>3523494.0300000003</v>
      </c>
      <c r="H125" s="98">
        <f>H126</f>
        <v>1007894.5</v>
      </c>
      <c r="I125" s="98">
        <f>I126</f>
        <v>345629.9</v>
      </c>
    </row>
    <row r="126" spans="1:9" s="58" customFormat="1" ht="27">
      <c r="A126" s="84">
        <v>115</v>
      </c>
      <c r="B126" s="59" t="s">
        <v>349</v>
      </c>
      <c r="C126" s="84">
        <v>805</v>
      </c>
      <c r="D126" s="36" t="s">
        <v>11</v>
      </c>
      <c r="E126" s="37">
        <v>110000000</v>
      </c>
      <c r="F126" s="84"/>
      <c r="G126" s="98">
        <f>G135+G138+G147+G130+G127+G139+G142</f>
        <v>3523494.0300000003</v>
      </c>
      <c r="H126" s="98">
        <f>H133+H136+H145</f>
        <v>1007894.5</v>
      </c>
      <c r="I126" s="98">
        <f>I133+I136+I145</f>
        <v>345629.9</v>
      </c>
    </row>
    <row r="127" spans="1:9" s="58" customFormat="1" ht="81.75">
      <c r="A127" s="84">
        <v>116</v>
      </c>
      <c r="B127" s="71" t="s">
        <v>378</v>
      </c>
      <c r="C127" s="84">
        <v>805</v>
      </c>
      <c r="D127" s="36" t="s">
        <v>11</v>
      </c>
      <c r="E127" s="37">
        <v>110080350</v>
      </c>
      <c r="F127" s="84"/>
      <c r="G127" s="98">
        <v>823115</v>
      </c>
      <c r="H127" s="98">
        <v>0</v>
      </c>
      <c r="I127" s="98">
        <v>0</v>
      </c>
    </row>
    <row r="128" spans="1:9" ht="40.5">
      <c r="A128" s="84">
        <v>117</v>
      </c>
      <c r="B128" s="59" t="s">
        <v>198</v>
      </c>
      <c r="C128" s="84">
        <v>805</v>
      </c>
      <c r="D128" s="36" t="s">
        <v>11</v>
      </c>
      <c r="E128" s="37">
        <f>E127</f>
        <v>110080350</v>
      </c>
      <c r="F128" s="84">
        <v>200</v>
      </c>
      <c r="G128" s="112">
        <f>G127</f>
        <v>823115</v>
      </c>
      <c r="H128" s="98">
        <v>0</v>
      </c>
      <c r="I128" s="98">
        <v>0</v>
      </c>
    </row>
    <row r="129" spans="1:9" ht="40.5">
      <c r="A129" s="84">
        <v>118</v>
      </c>
      <c r="B129" s="59" t="s">
        <v>58</v>
      </c>
      <c r="C129" s="84">
        <v>805</v>
      </c>
      <c r="D129" s="36" t="s">
        <v>11</v>
      </c>
      <c r="E129" s="37">
        <f>E128</f>
        <v>110080350</v>
      </c>
      <c r="F129" s="84">
        <v>244</v>
      </c>
      <c r="G129" s="112">
        <f>G128</f>
        <v>823115</v>
      </c>
      <c r="H129" s="98">
        <v>0</v>
      </c>
      <c r="I129" s="98">
        <v>0</v>
      </c>
    </row>
    <row r="130" spans="1:9" ht="123">
      <c r="A130" s="84">
        <v>119</v>
      </c>
      <c r="B130" s="69" t="s">
        <v>316</v>
      </c>
      <c r="C130" s="84">
        <v>805</v>
      </c>
      <c r="D130" s="36" t="s">
        <v>11</v>
      </c>
      <c r="E130" s="37" t="str">
        <f>E131</f>
        <v>1100S6410</v>
      </c>
      <c r="F130" s="84"/>
      <c r="G130" s="112">
        <v>1492614</v>
      </c>
      <c r="H130" s="98">
        <v>0</v>
      </c>
      <c r="I130" s="98">
        <v>0</v>
      </c>
    </row>
    <row r="131" spans="1:9" ht="40.5">
      <c r="A131" s="84">
        <v>120</v>
      </c>
      <c r="B131" s="59" t="s">
        <v>198</v>
      </c>
      <c r="C131" s="84">
        <v>805</v>
      </c>
      <c r="D131" s="36" t="s">
        <v>11</v>
      </c>
      <c r="E131" s="37" t="str">
        <f>E132</f>
        <v>1100S6410</v>
      </c>
      <c r="F131" s="84">
        <v>200</v>
      </c>
      <c r="G131" s="112">
        <v>1492614</v>
      </c>
      <c r="H131" s="98">
        <v>0</v>
      </c>
      <c r="I131" s="98">
        <v>0</v>
      </c>
    </row>
    <row r="132" spans="1:9" ht="40.5">
      <c r="A132" s="84">
        <v>121</v>
      </c>
      <c r="B132" s="59" t="s">
        <v>58</v>
      </c>
      <c r="C132" s="84">
        <v>805</v>
      </c>
      <c r="D132" s="36" t="s">
        <v>11</v>
      </c>
      <c r="E132" s="37" t="s">
        <v>319</v>
      </c>
      <c r="F132" s="84">
        <v>244</v>
      </c>
      <c r="G132" s="112">
        <v>1492614</v>
      </c>
      <c r="H132" s="98">
        <v>0</v>
      </c>
      <c r="I132" s="98">
        <v>0</v>
      </c>
    </row>
    <row r="133" spans="1:9" s="58" customFormat="1" ht="96">
      <c r="A133" s="84">
        <v>122</v>
      </c>
      <c r="B133" s="59" t="s">
        <v>434</v>
      </c>
      <c r="C133" s="84">
        <v>805</v>
      </c>
      <c r="D133" s="36" t="s">
        <v>11</v>
      </c>
      <c r="E133" s="37">
        <v>110081010</v>
      </c>
      <c r="F133" s="84"/>
      <c r="G133" s="98">
        <f aca="true" t="shared" si="16" ref="G133:I134">G134</f>
        <v>571120.1</v>
      </c>
      <c r="H133" s="98">
        <f t="shared" si="16"/>
        <v>1007894.5</v>
      </c>
      <c r="I133" s="98">
        <f t="shared" si="16"/>
        <v>345629.9</v>
      </c>
    </row>
    <row r="134" spans="1:9" s="58" customFormat="1" ht="40.5">
      <c r="A134" s="84">
        <v>123</v>
      </c>
      <c r="B134" s="59" t="s">
        <v>198</v>
      </c>
      <c r="C134" s="84">
        <v>805</v>
      </c>
      <c r="D134" s="36" t="s">
        <v>11</v>
      </c>
      <c r="E134" s="37">
        <v>110081010</v>
      </c>
      <c r="F134" s="84">
        <v>200</v>
      </c>
      <c r="G134" s="98">
        <f t="shared" si="16"/>
        <v>571120.1</v>
      </c>
      <c r="H134" s="98">
        <f t="shared" si="16"/>
        <v>1007894.5</v>
      </c>
      <c r="I134" s="98">
        <f t="shared" si="16"/>
        <v>345629.9</v>
      </c>
    </row>
    <row r="135" spans="1:9" s="58" customFormat="1" ht="40.5">
      <c r="A135" s="84">
        <v>124</v>
      </c>
      <c r="B135" s="59" t="s">
        <v>58</v>
      </c>
      <c r="C135" s="84">
        <v>805</v>
      </c>
      <c r="D135" s="36" t="s">
        <v>11</v>
      </c>
      <c r="E135" s="37">
        <v>110081010</v>
      </c>
      <c r="F135" s="84">
        <v>240</v>
      </c>
      <c r="G135" s="110">
        <v>571120.1</v>
      </c>
      <c r="H135" s="98">
        <v>1007894.5</v>
      </c>
      <c r="I135" s="98">
        <v>345629.9</v>
      </c>
    </row>
    <row r="136" spans="1:9" ht="123">
      <c r="A136" s="84">
        <v>125</v>
      </c>
      <c r="B136" s="69" t="s">
        <v>361</v>
      </c>
      <c r="C136" s="84">
        <v>805</v>
      </c>
      <c r="D136" s="36" t="s">
        <v>11</v>
      </c>
      <c r="E136" s="37">
        <v>110081040</v>
      </c>
      <c r="F136" s="84"/>
      <c r="G136" s="98">
        <f aca="true" t="shared" si="17" ref="G136:I140">G137</f>
        <v>144200</v>
      </c>
      <c r="H136" s="98">
        <f t="shared" si="17"/>
        <v>0</v>
      </c>
      <c r="I136" s="98">
        <f t="shared" si="17"/>
        <v>0</v>
      </c>
    </row>
    <row r="137" spans="1:9" ht="40.5">
      <c r="A137" s="84">
        <v>126</v>
      </c>
      <c r="B137" s="59" t="s">
        <v>198</v>
      </c>
      <c r="C137" s="84">
        <v>805</v>
      </c>
      <c r="D137" s="36" t="s">
        <v>11</v>
      </c>
      <c r="E137" s="37">
        <v>110081040</v>
      </c>
      <c r="F137" s="84">
        <v>200</v>
      </c>
      <c r="G137" s="98">
        <f t="shared" si="17"/>
        <v>144200</v>
      </c>
      <c r="H137" s="98">
        <f t="shared" si="17"/>
        <v>0</v>
      </c>
      <c r="I137" s="98">
        <f t="shared" si="17"/>
        <v>0</v>
      </c>
    </row>
    <row r="138" spans="1:9" ht="40.5">
      <c r="A138" s="84">
        <v>127</v>
      </c>
      <c r="B138" s="59" t="s">
        <v>58</v>
      </c>
      <c r="C138" s="84">
        <v>805</v>
      </c>
      <c r="D138" s="36" t="s">
        <v>11</v>
      </c>
      <c r="E138" s="37">
        <v>110081040</v>
      </c>
      <c r="F138" s="84">
        <v>240</v>
      </c>
      <c r="G138" s="98">
        <v>144200</v>
      </c>
      <c r="H138" s="98">
        <v>0</v>
      </c>
      <c r="I138" s="98">
        <v>0</v>
      </c>
    </row>
    <row r="139" spans="1:9" ht="81.75">
      <c r="A139" s="84">
        <v>128</v>
      </c>
      <c r="B139" s="59" t="s">
        <v>414</v>
      </c>
      <c r="C139" s="84">
        <v>805</v>
      </c>
      <c r="D139" s="36" t="s">
        <v>11</v>
      </c>
      <c r="E139" s="37">
        <v>110081050</v>
      </c>
      <c r="F139" s="84"/>
      <c r="G139" s="98">
        <f>G140</f>
        <v>186801</v>
      </c>
      <c r="H139" s="98">
        <v>0</v>
      </c>
      <c r="I139" s="98">
        <v>0</v>
      </c>
    </row>
    <row r="140" spans="1:9" ht="40.5">
      <c r="A140" s="84">
        <v>129</v>
      </c>
      <c r="B140" s="59" t="s">
        <v>198</v>
      </c>
      <c r="C140" s="84">
        <v>805</v>
      </c>
      <c r="D140" s="36" t="s">
        <v>11</v>
      </c>
      <c r="E140" s="37">
        <v>110081050</v>
      </c>
      <c r="F140" s="84">
        <v>200</v>
      </c>
      <c r="G140" s="98">
        <f t="shared" si="17"/>
        <v>186801</v>
      </c>
      <c r="H140" s="98">
        <f t="shared" si="17"/>
        <v>0</v>
      </c>
      <c r="I140" s="98">
        <f t="shared" si="17"/>
        <v>0</v>
      </c>
    </row>
    <row r="141" spans="1:9" ht="40.5">
      <c r="A141" s="84">
        <v>130</v>
      </c>
      <c r="B141" s="59" t="s">
        <v>58</v>
      </c>
      <c r="C141" s="84">
        <v>805</v>
      </c>
      <c r="D141" s="36" t="s">
        <v>11</v>
      </c>
      <c r="E141" s="37">
        <v>110081050</v>
      </c>
      <c r="F141" s="84">
        <v>240</v>
      </c>
      <c r="G141" s="110">
        <v>186801</v>
      </c>
      <c r="H141" s="98">
        <v>0</v>
      </c>
      <c r="I141" s="98">
        <v>0</v>
      </c>
    </row>
    <row r="142" spans="1:9" ht="123">
      <c r="A142" s="84">
        <v>131</v>
      </c>
      <c r="B142" s="79" t="s">
        <v>411</v>
      </c>
      <c r="C142" s="84">
        <v>805</v>
      </c>
      <c r="D142" s="36" t="s">
        <v>11</v>
      </c>
      <c r="E142" s="37" t="str">
        <f>E143</f>
        <v>01100L299F</v>
      </c>
      <c r="F142" s="84"/>
      <c r="G142" s="98">
        <f>G143</f>
        <v>35040</v>
      </c>
      <c r="H142" s="98">
        <v>0</v>
      </c>
      <c r="I142" s="98">
        <v>0</v>
      </c>
    </row>
    <row r="143" spans="1:9" ht="40.5">
      <c r="A143" s="84">
        <v>132</v>
      </c>
      <c r="B143" s="59" t="s">
        <v>198</v>
      </c>
      <c r="C143" s="84">
        <v>805</v>
      </c>
      <c r="D143" s="36" t="s">
        <v>11</v>
      </c>
      <c r="E143" s="37" t="str">
        <f>E144</f>
        <v>01100L299F</v>
      </c>
      <c r="F143" s="84">
        <v>200</v>
      </c>
      <c r="G143" s="98">
        <f aca="true" t="shared" si="18" ref="G143:I146">G144</f>
        <v>35040</v>
      </c>
      <c r="H143" s="98">
        <f t="shared" si="18"/>
        <v>0</v>
      </c>
      <c r="I143" s="98">
        <f t="shared" si="18"/>
        <v>0</v>
      </c>
    </row>
    <row r="144" spans="1:9" ht="40.5">
      <c r="A144" s="84">
        <v>133</v>
      </c>
      <c r="B144" s="59" t="s">
        <v>58</v>
      </c>
      <c r="C144" s="84">
        <v>805</v>
      </c>
      <c r="D144" s="36" t="s">
        <v>11</v>
      </c>
      <c r="E144" s="37" t="s">
        <v>421</v>
      </c>
      <c r="F144" s="84">
        <v>240</v>
      </c>
      <c r="G144" s="98">
        <v>35040</v>
      </c>
      <c r="H144" s="98">
        <v>0</v>
      </c>
      <c r="I144" s="98">
        <v>0</v>
      </c>
    </row>
    <row r="145" spans="1:9" ht="109.5">
      <c r="A145" s="84">
        <v>134</v>
      </c>
      <c r="B145" s="69" t="s">
        <v>317</v>
      </c>
      <c r="C145" s="84">
        <v>805</v>
      </c>
      <c r="D145" s="36" t="s">
        <v>11</v>
      </c>
      <c r="E145" s="37" t="s">
        <v>318</v>
      </c>
      <c r="F145" s="84"/>
      <c r="G145" s="98">
        <f t="shared" si="18"/>
        <v>270603.93</v>
      </c>
      <c r="H145" s="98">
        <f t="shared" si="18"/>
        <v>0</v>
      </c>
      <c r="I145" s="98">
        <f t="shared" si="18"/>
        <v>0</v>
      </c>
    </row>
    <row r="146" spans="1:9" ht="40.5">
      <c r="A146" s="84">
        <v>135</v>
      </c>
      <c r="B146" s="59" t="s">
        <v>198</v>
      </c>
      <c r="C146" s="84">
        <v>805</v>
      </c>
      <c r="D146" s="36" t="s">
        <v>11</v>
      </c>
      <c r="E146" s="37" t="s">
        <v>318</v>
      </c>
      <c r="F146" s="84">
        <v>200</v>
      </c>
      <c r="G146" s="98">
        <f t="shared" si="18"/>
        <v>270603.93</v>
      </c>
      <c r="H146" s="98">
        <f t="shared" si="18"/>
        <v>0</v>
      </c>
      <c r="I146" s="98">
        <f t="shared" si="18"/>
        <v>0</v>
      </c>
    </row>
    <row r="147" spans="1:9" ht="40.5">
      <c r="A147" s="84">
        <v>136</v>
      </c>
      <c r="B147" s="59" t="s">
        <v>58</v>
      </c>
      <c r="C147" s="84">
        <v>805</v>
      </c>
      <c r="D147" s="36" t="s">
        <v>11</v>
      </c>
      <c r="E147" s="37" t="s">
        <v>318</v>
      </c>
      <c r="F147" s="84">
        <v>240</v>
      </c>
      <c r="G147" s="98">
        <v>270603.93</v>
      </c>
      <c r="H147" s="98">
        <v>0</v>
      </c>
      <c r="I147" s="98">
        <v>0</v>
      </c>
    </row>
    <row r="148" spans="1:9" s="54" customFormat="1" ht="13.5">
      <c r="A148" s="84">
        <v>137</v>
      </c>
      <c r="B148" s="70" t="s">
        <v>362</v>
      </c>
      <c r="C148" s="41">
        <v>805</v>
      </c>
      <c r="D148" s="42" t="s">
        <v>12</v>
      </c>
      <c r="E148" s="39"/>
      <c r="F148" s="41"/>
      <c r="G148" s="111">
        <f aca="true" t="shared" si="19" ref="G148:I149">G149</f>
        <v>1304508</v>
      </c>
      <c r="H148" s="111">
        <f t="shared" si="19"/>
        <v>1304508</v>
      </c>
      <c r="I148" s="111">
        <f t="shared" si="19"/>
        <v>1304508</v>
      </c>
    </row>
    <row r="149" spans="1:9" ht="13.5">
      <c r="A149" s="84">
        <v>138</v>
      </c>
      <c r="B149" s="59" t="s">
        <v>5</v>
      </c>
      <c r="C149" s="84">
        <v>805</v>
      </c>
      <c r="D149" s="36" t="s">
        <v>13</v>
      </c>
      <c r="E149" s="37"/>
      <c r="F149" s="36"/>
      <c r="G149" s="98">
        <f t="shared" si="19"/>
        <v>1304508</v>
      </c>
      <c r="H149" s="98">
        <f t="shared" si="19"/>
        <v>1304508</v>
      </c>
      <c r="I149" s="98">
        <f t="shared" si="19"/>
        <v>1304508</v>
      </c>
    </row>
    <row r="150" spans="1:9" ht="54.75">
      <c r="A150" s="84">
        <v>139</v>
      </c>
      <c r="B150" s="59" t="s">
        <v>123</v>
      </c>
      <c r="C150" s="84">
        <v>805</v>
      </c>
      <c r="D150" s="36" t="s">
        <v>13</v>
      </c>
      <c r="E150" s="37">
        <v>140000000</v>
      </c>
      <c r="F150" s="36"/>
      <c r="G150" s="98">
        <f>G151</f>
        <v>1304508</v>
      </c>
      <c r="H150" s="98">
        <f>H151</f>
        <v>1304508</v>
      </c>
      <c r="I150" s="98">
        <f>I151</f>
        <v>1304508</v>
      </c>
    </row>
    <row r="151" spans="1:9" ht="27">
      <c r="A151" s="84">
        <v>140</v>
      </c>
      <c r="B151" s="85" t="s">
        <v>129</v>
      </c>
      <c r="C151" s="84">
        <v>805</v>
      </c>
      <c r="D151" s="36" t="s">
        <v>13</v>
      </c>
      <c r="E151" s="37">
        <v>140000000</v>
      </c>
      <c r="F151" s="36"/>
      <c r="G151" s="98">
        <f aca="true" t="shared" si="20" ref="G151:I153">G152</f>
        <v>1304508</v>
      </c>
      <c r="H151" s="98">
        <f t="shared" si="20"/>
        <v>1304508</v>
      </c>
      <c r="I151" s="98">
        <f>I152</f>
        <v>1304508</v>
      </c>
    </row>
    <row r="152" spans="1:9" ht="164.25">
      <c r="A152" s="84">
        <v>141</v>
      </c>
      <c r="B152" s="69" t="s">
        <v>209</v>
      </c>
      <c r="C152" s="84">
        <v>805</v>
      </c>
      <c r="D152" s="36" t="s">
        <v>13</v>
      </c>
      <c r="E152" s="37">
        <v>140082060</v>
      </c>
      <c r="F152" s="36"/>
      <c r="G152" s="98">
        <f>G153</f>
        <v>1304508</v>
      </c>
      <c r="H152" s="98">
        <f t="shared" si="20"/>
        <v>1304508</v>
      </c>
      <c r="I152" s="98">
        <f t="shared" si="20"/>
        <v>1304508</v>
      </c>
    </row>
    <row r="153" spans="1:9" ht="13.5">
      <c r="A153" s="84">
        <v>142</v>
      </c>
      <c r="B153" s="59" t="s">
        <v>201</v>
      </c>
      <c r="C153" s="84">
        <v>805</v>
      </c>
      <c r="D153" s="36" t="s">
        <v>13</v>
      </c>
      <c r="E153" s="37">
        <v>140082060</v>
      </c>
      <c r="F153" s="36" t="s">
        <v>68</v>
      </c>
      <c r="G153" s="98">
        <f t="shared" si="20"/>
        <v>1304508</v>
      </c>
      <c r="H153" s="98">
        <f>H154</f>
        <v>1304508</v>
      </c>
      <c r="I153" s="98">
        <f>I154</f>
        <v>1304508</v>
      </c>
    </row>
    <row r="154" spans="1:9" ht="13.5">
      <c r="A154" s="84">
        <v>143</v>
      </c>
      <c r="B154" s="59" t="s">
        <v>158</v>
      </c>
      <c r="C154" s="84">
        <v>805</v>
      </c>
      <c r="D154" s="36" t="s">
        <v>13</v>
      </c>
      <c r="E154" s="37">
        <v>140082060</v>
      </c>
      <c r="F154" s="36" t="s">
        <v>67</v>
      </c>
      <c r="G154" s="98">
        <v>1304508</v>
      </c>
      <c r="H154" s="98">
        <v>1304508</v>
      </c>
      <c r="I154" s="98">
        <v>1304508</v>
      </c>
    </row>
    <row r="155" spans="1:9" s="54" customFormat="1" ht="13.5">
      <c r="A155" s="84">
        <v>144</v>
      </c>
      <c r="B155" s="70" t="s">
        <v>219</v>
      </c>
      <c r="C155" s="41">
        <v>805</v>
      </c>
      <c r="D155" s="42" t="s">
        <v>126</v>
      </c>
      <c r="E155" s="39"/>
      <c r="F155" s="42"/>
      <c r="G155" s="111">
        <f>G156</f>
        <v>46631</v>
      </c>
      <c r="H155" s="111">
        <f aca="true" t="shared" si="21" ref="H155:I157">H156</f>
        <v>41635</v>
      </c>
      <c r="I155" s="111">
        <f t="shared" si="21"/>
        <v>41635</v>
      </c>
    </row>
    <row r="156" spans="1:9" ht="13.5">
      <c r="A156" s="84">
        <v>145</v>
      </c>
      <c r="B156" s="59" t="s">
        <v>127</v>
      </c>
      <c r="C156" s="84">
        <v>805</v>
      </c>
      <c r="D156" s="36" t="s">
        <v>128</v>
      </c>
      <c r="E156" s="37"/>
      <c r="F156" s="36"/>
      <c r="G156" s="98">
        <f>G157</f>
        <v>46631</v>
      </c>
      <c r="H156" s="98">
        <f t="shared" si="21"/>
        <v>41635</v>
      </c>
      <c r="I156" s="98">
        <f t="shared" si="21"/>
        <v>41635</v>
      </c>
    </row>
    <row r="157" spans="1:9" ht="54.75">
      <c r="A157" s="84">
        <v>146</v>
      </c>
      <c r="B157" s="59" t="s">
        <v>123</v>
      </c>
      <c r="C157" s="84">
        <v>805</v>
      </c>
      <c r="D157" s="36" t="s">
        <v>128</v>
      </c>
      <c r="E157" s="37">
        <v>100000000</v>
      </c>
      <c r="F157" s="36"/>
      <c r="G157" s="98">
        <f>G158</f>
        <v>46631</v>
      </c>
      <c r="H157" s="98">
        <f t="shared" si="21"/>
        <v>41635</v>
      </c>
      <c r="I157" s="98">
        <f t="shared" si="21"/>
        <v>41635</v>
      </c>
    </row>
    <row r="158" spans="1:9" ht="27">
      <c r="A158" s="84">
        <v>147</v>
      </c>
      <c r="B158" s="59" t="s">
        <v>363</v>
      </c>
      <c r="C158" s="84">
        <v>805</v>
      </c>
      <c r="D158" s="36" t="s">
        <v>128</v>
      </c>
      <c r="E158" s="37">
        <v>1400000000</v>
      </c>
      <c r="F158" s="36"/>
      <c r="G158" s="98">
        <f>G159+G162</f>
        <v>46631</v>
      </c>
      <c r="H158" s="98">
        <f>H159+H162</f>
        <v>41635</v>
      </c>
      <c r="I158" s="98">
        <f>I159+I162</f>
        <v>41635</v>
      </c>
    </row>
    <row r="159" spans="1:9" ht="123">
      <c r="A159" s="84">
        <v>148</v>
      </c>
      <c r="B159" s="69" t="s">
        <v>364</v>
      </c>
      <c r="C159" s="84">
        <v>805</v>
      </c>
      <c r="D159" s="36" t="s">
        <v>128</v>
      </c>
      <c r="E159" s="37">
        <v>140075550</v>
      </c>
      <c r="F159" s="36"/>
      <c r="G159" s="98">
        <f aca="true" t="shared" si="22" ref="G159:I160">G160</f>
        <v>41635</v>
      </c>
      <c r="H159" s="98">
        <f t="shared" si="22"/>
        <v>41635</v>
      </c>
      <c r="I159" s="98">
        <f t="shared" si="22"/>
        <v>41635</v>
      </c>
    </row>
    <row r="160" spans="1:9" ht="40.5">
      <c r="A160" s="84">
        <v>149</v>
      </c>
      <c r="B160" s="59" t="s">
        <v>198</v>
      </c>
      <c r="C160" s="84">
        <v>805</v>
      </c>
      <c r="D160" s="36" t="s">
        <v>128</v>
      </c>
      <c r="E160" s="37">
        <v>140075550</v>
      </c>
      <c r="F160" s="36" t="s">
        <v>57</v>
      </c>
      <c r="G160" s="98">
        <f t="shared" si="22"/>
        <v>41635</v>
      </c>
      <c r="H160" s="98">
        <f t="shared" si="22"/>
        <v>41635</v>
      </c>
      <c r="I160" s="98">
        <f t="shared" si="22"/>
        <v>41635</v>
      </c>
    </row>
    <row r="161" spans="1:9" ht="40.5">
      <c r="A161" s="84">
        <v>150</v>
      </c>
      <c r="B161" s="59" t="s">
        <v>58</v>
      </c>
      <c r="C161" s="84">
        <v>805</v>
      </c>
      <c r="D161" s="36" t="s">
        <v>128</v>
      </c>
      <c r="E161" s="37">
        <v>140075550</v>
      </c>
      <c r="F161" s="36" t="s">
        <v>59</v>
      </c>
      <c r="G161" s="98">
        <v>41635</v>
      </c>
      <c r="H161" s="98">
        <v>41635</v>
      </c>
      <c r="I161" s="98">
        <v>41635</v>
      </c>
    </row>
    <row r="162" spans="1:12" ht="136.5">
      <c r="A162" s="84">
        <v>151</v>
      </c>
      <c r="B162" s="69" t="s">
        <v>365</v>
      </c>
      <c r="C162" s="84">
        <v>805</v>
      </c>
      <c r="D162" s="36" t="s">
        <v>128</v>
      </c>
      <c r="E162" s="84" t="s">
        <v>299</v>
      </c>
      <c r="F162" s="36"/>
      <c r="G162" s="96">
        <v>4996</v>
      </c>
      <c r="H162" s="98">
        <v>0</v>
      </c>
      <c r="I162" s="98">
        <v>0</v>
      </c>
      <c r="J162" s="58"/>
      <c r="K162" s="58"/>
      <c r="L162" s="58"/>
    </row>
    <row r="163" spans="1:12" ht="40.5">
      <c r="A163" s="84">
        <v>152</v>
      </c>
      <c r="B163" s="59" t="s">
        <v>198</v>
      </c>
      <c r="C163" s="84">
        <v>805</v>
      </c>
      <c r="D163" s="36" t="s">
        <v>128</v>
      </c>
      <c r="E163" s="99" t="s">
        <v>299</v>
      </c>
      <c r="F163" s="36" t="s">
        <v>57</v>
      </c>
      <c r="G163" s="98">
        <f>G164</f>
        <v>4969</v>
      </c>
      <c r="H163" s="98">
        <f>H164</f>
        <v>0</v>
      </c>
      <c r="I163" s="98">
        <f>I164</f>
        <v>0</v>
      </c>
      <c r="J163" s="58"/>
      <c r="K163" s="58"/>
      <c r="L163" s="58"/>
    </row>
    <row r="164" spans="1:12" ht="40.5">
      <c r="A164" s="84">
        <v>153</v>
      </c>
      <c r="B164" s="59" t="s">
        <v>58</v>
      </c>
      <c r="C164" s="84">
        <v>805</v>
      </c>
      <c r="D164" s="36" t="s">
        <v>128</v>
      </c>
      <c r="E164" s="99" t="s">
        <v>299</v>
      </c>
      <c r="F164" s="36" t="s">
        <v>59</v>
      </c>
      <c r="G164" s="98">
        <v>4969</v>
      </c>
      <c r="H164" s="98">
        <v>0</v>
      </c>
      <c r="I164" s="98">
        <v>0</v>
      </c>
      <c r="J164" s="58"/>
      <c r="K164" s="58"/>
      <c r="L164" s="58"/>
    </row>
    <row r="165" spans="1:9" s="54" customFormat="1" ht="13.5">
      <c r="A165" s="84">
        <v>154</v>
      </c>
      <c r="B165" s="70" t="s">
        <v>210</v>
      </c>
      <c r="C165" s="41">
        <v>805</v>
      </c>
      <c r="D165" s="42" t="s">
        <v>190</v>
      </c>
      <c r="E165" s="39"/>
      <c r="F165" s="42"/>
      <c r="G165" s="111">
        <f aca="true" t="shared" si="23" ref="G165:I166">G166</f>
        <v>48528</v>
      </c>
      <c r="H165" s="111">
        <f t="shared" si="23"/>
        <v>48528</v>
      </c>
      <c r="I165" s="111">
        <f t="shared" si="23"/>
        <v>48528</v>
      </c>
    </row>
    <row r="166" spans="1:9" ht="13.5">
      <c r="A166" s="84">
        <v>155</v>
      </c>
      <c r="B166" s="59" t="s">
        <v>191</v>
      </c>
      <c r="C166" s="84">
        <v>805</v>
      </c>
      <c r="D166" s="36" t="s">
        <v>192</v>
      </c>
      <c r="E166" s="37"/>
      <c r="F166" s="36"/>
      <c r="G166" s="98">
        <f t="shared" si="23"/>
        <v>48528</v>
      </c>
      <c r="H166" s="98">
        <f t="shared" si="23"/>
        <v>48528</v>
      </c>
      <c r="I166" s="98">
        <f t="shared" si="23"/>
        <v>48528</v>
      </c>
    </row>
    <row r="167" spans="1:9" ht="54.75">
      <c r="A167" s="84">
        <v>156</v>
      </c>
      <c r="B167" s="59" t="s">
        <v>123</v>
      </c>
      <c r="C167" s="84">
        <v>805</v>
      </c>
      <c r="D167" s="36" t="s">
        <v>192</v>
      </c>
      <c r="E167" s="37">
        <v>100000000</v>
      </c>
      <c r="F167" s="36" t="s">
        <v>197</v>
      </c>
      <c r="G167" s="98">
        <f>G169</f>
        <v>48528</v>
      </c>
      <c r="H167" s="98">
        <f>H169</f>
        <v>48528</v>
      </c>
      <c r="I167" s="98">
        <f>I169</f>
        <v>48528</v>
      </c>
    </row>
    <row r="168" spans="1:9" ht="27">
      <c r="A168" s="84">
        <v>157</v>
      </c>
      <c r="B168" s="59" t="s">
        <v>363</v>
      </c>
      <c r="C168" s="84">
        <v>805</v>
      </c>
      <c r="D168" s="36" t="s">
        <v>192</v>
      </c>
      <c r="E168" s="37">
        <v>140000000</v>
      </c>
      <c r="F168" s="36" t="s">
        <v>197</v>
      </c>
      <c r="G168" s="98">
        <f>G169</f>
        <v>48528</v>
      </c>
      <c r="H168" s="98">
        <f>H169</f>
        <v>48528</v>
      </c>
      <c r="I168" s="98">
        <f>I169</f>
        <v>48528</v>
      </c>
    </row>
    <row r="169" spans="1:9" ht="219">
      <c r="A169" s="84">
        <v>158</v>
      </c>
      <c r="B169" s="69" t="s">
        <v>407</v>
      </c>
      <c r="C169" s="84">
        <v>805</v>
      </c>
      <c r="D169" s="36" t="s">
        <v>192</v>
      </c>
      <c r="E169" s="37">
        <v>140082110</v>
      </c>
      <c r="F169" s="36" t="s">
        <v>197</v>
      </c>
      <c r="G169" s="98">
        <f aca="true" t="shared" si="24" ref="G169:I170">G170</f>
        <v>48528</v>
      </c>
      <c r="H169" s="98">
        <f t="shared" si="24"/>
        <v>48528</v>
      </c>
      <c r="I169" s="98">
        <f t="shared" si="24"/>
        <v>48528</v>
      </c>
    </row>
    <row r="170" spans="1:9" ht="13.5">
      <c r="A170" s="84">
        <v>159</v>
      </c>
      <c r="B170" s="59" t="s">
        <v>201</v>
      </c>
      <c r="C170" s="84">
        <v>805</v>
      </c>
      <c r="D170" s="36" t="s">
        <v>192</v>
      </c>
      <c r="E170" s="37">
        <v>140082110</v>
      </c>
      <c r="F170" s="36" t="s">
        <v>68</v>
      </c>
      <c r="G170" s="98">
        <f t="shared" si="24"/>
        <v>48528</v>
      </c>
      <c r="H170" s="98">
        <f t="shared" si="24"/>
        <v>48528</v>
      </c>
      <c r="I170" s="98">
        <f t="shared" si="24"/>
        <v>48528</v>
      </c>
    </row>
    <row r="171" spans="1:9" ht="13.5">
      <c r="A171" s="84">
        <v>160</v>
      </c>
      <c r="B171" s="59" t="s">
        <v>158</v>
      </c>
      <c r="C171" s="84">
        <v>805</v>
      </c>
      <c r="D171" s="36" t="s">
        <v>192</v>
      </c>
      <c r="E171" s="37">
        <v>140082110</v>
      </c>
      <c r="F171" s="36" t="s">
        <v>67</v>
      </c>
      <c r="G171" s="98">
        <v>48528</v>
      </c>
      <c r="H171" s="98">
        <v>48528</v>
      </c>
      <c r="I171" s="98">
        <v>48528</v>
      </c>
    </row>
    <row r="172" spans="1:9" s="54" customFormat="1" ht="13.5">
      <c r="A172" s="84">
        <v>161</v>
      </c>
      <c r="B172" s="70" t="s">
        <v>220</v>
      </c>
      <c r="C172" s="41">
        <v>805</v>
      </c>
      <c r="D172" s="42" t="s">
        <v>179</v>
      </c>
      <c r="E172" s="39"/>
      <c r="F172" s="42"/>
      <c r="G172" s="111">
        <f>G173</f>
        <v>44848.29</v>
      </c>
      <c r="H172" s="111">
        <f>H173</f>
        <v>44847</v>
      </c>
      <c r="I172" s="111">
        <f>I173</f>
        <v>44847</v>
      </c>
    </row>
    <row r="173" spans="1:9" ht="13.5">
      <c r="A173" s="84">
        <v>162</v>
      </c>
      <c r="B173" s="59" t="s">
        <v>366</v>
      </c>
      <c r="C173" s="84">
        <v>805</v>
      </c>
      <c r="D173" s="36" t="s">
        <v>180</v>
      </c>
      <c r="E173" s="37"/>
      <c r="F173" s="36"/>
      <c r="G173" s="98">
        <f>G175</f>
        <v>44848.29</v>
      </c>
      <c r="H173" s="98">
        <f>H175</f>
        <v>44847</v>
      </c>
      <c r="I173" s="98">
        <f>I175</f>
        <v>44847</v>
      </c>
    </row>
    <row r="174" spans="1:9" ht="27">
      <c r="A174" s="84">
        <v>163</v>
      </c>
      <c r="B174" s="59" t="s">
        <v>141</v>
      </c>
      <c r="C174" s="84">
        <v>805</v>
      </c>
      <c r="D174" s="36" t="s">
        <v>180</v>
      </c>
      <c r="E174" s="37">
        <v>200000000</v>
      </c>
      <c r="F174" s="36"/>
      <c r="G174" s="98">
        <f>G175</f>
        <v>44848.29</v>
      </c>
      <c r="H174" s="98">
        <f>H175</f>
        <v>44847</v>
      </c>
      <c r="I174" s="98">
        <f>I175</f>
        <v>44847</v>
      </c>
    </row>
    <row r="175" spans="1:9" ht="27">
      <c r="A175" s="84">
        <v>164</v>
      </c>
      <c r="B175" s="59" t="s">
        <v>367</v>
      </c>
      <c r="C175" s="84">
        <v>805</v>
      </c>
      <c r="D175" s="36" t="s">
        <v>180</v>
      </c>
      <c r="E175" s="37">
        <v>220000000</v>
      </c>
      <c r="F175" s="36"/>
      <c r="G175" s="98">
        <f aca="true" t="shared" si="25" ref="G175:I177">G176</f>
        <v>44848.29</v>
      </c>
      <c r="H175" s="98">
        <f t="shared" si="25"/>
        <v>44847</v>
      </c>
      <c r="I175" s="98">
        <f t="shared" si="25"/>
        <v>44847</v>
      </c>
    </row>
    <row r="176" spans="1:9" ht="81.75">
      <c r="A176" s="84">
        <v>165</v>
      </c>
      <c r="B176" s="59" t="s">
        <v>368</v>
      </c>
      <c r="C176" s="84">
        <v>805</v>
      </c>
      <c r="D176" s="36" t="s">
        <v>180</v>
      </c>
      <c r="E176" s="37">
        <v>220080610</v>
      </c>
      <c r="F176" s="36"/>
      <c r="G176" s="98">
        <f t="shared" si="25"/>
        <v>44848.29</v>
      </c>
      <c r="H176" s="98">
        <f t="shared" si="25"/>
        <v>44847</v>
      </c>
      <c r="I176" s="98">
        <f t="shared" si="25"/>
        <v>44847</v>
      </c>
    </row>
    <row r="177" spans="1:9" ht="40.5">
      <c r="A177" s="84">
        <v>166</v>
      </c>
      <c r="B177" s="59" t="s">
        <v>198</v>
      </c>
      <c r="C177" s="84">
        <v>805</v>
      </c>
      <c r="D177" s="36" t="s">
        <v>180</v>
      </c>
      <c r="E177" s="37">
        <f>E176</f>
        <v>220080610</v>
      </c>
      <c r="F177" s="36" t="s">
        <v>57</v>
      </c>
      <c r="G177" s="98">
        <f t="shared" si="25"/>
        <v>44848.29</v>
      </c>
      <c r="H177" s="98">
        <f t="shared" si="25"/>
        <v>44847</v>
      </c>
      <c r="I177" s="98">
        <f t="shared" si="25"/>
        <v>44847</v>
      </c>
    </row>
    <row r="178" spans="1:9" ht="40.5">
      <c r="A178" s="84">
        <v>167</v>
      </c>
      <c r="B178" s="59" t="s">
        <v>58</v>
      </c>
      <c r="C178" s="84">
        <v>805</v>
      </c>
      <c r="D178" s="36" t="s">
        <v>180</v>
      </c>
      <c r="E178" s="37">
        <f>E176</f>
        <v>220080610</v>
      </c>
      <c r="F178" s="36" t="s">
        <v>59</v>
      </c>
      <c r="G178" s="110">
        <v>44848.29</v>
      </c>
      <c r="H178" s="98">
        <v>44847</v>
      </c>
      <c r="I178" s="98">
        <f>H178</f>
        <v>44847</v>
      </c>
    </row>
    <row r="179" spans="1:9" s="54" customFormat="1" ht="52.5">
      <c r="A179" s="84">
        <v>168</v>
      </c>
      <c r="B179" s="70" t="s">
        <v>369</v>
      </c>
      <c r="C179" s="41">
        <v>805</v>
      </c>
      <c r="D179" s="42" t="s">
        <v>178</v>
      </c>
      <c r="E179" s="39"/>
      <c r="F179" s="42"/>
      <c r="G179" s="111">
        <f aca="true" t="shared" si="26" ref="G179:I182">G180</f>
        <v>16452.1</v>
      </c>
      <c r="H179" s="111">
        <f t="shared" si="26"/>
        <v>16452.1</v>
      </c>
      <c r="I179" s="111">
        <f t="shared" si="26"/>
        <v>16452.1</v>
      </c>
    </row>
    <row r="180" spans="1:9" ht="27">
      <c r="A180" s="84">
        <v>169</v>
      </c>
      <c r="B180" s="59" t="s">
        <v>177</v>
      </c>
      <c r="C180" s="84">
        <v>805</v>
      </c>
      <c r="D180" s="36" t="s">
        <v>176</v>
      </c>
      <c r="E180" s="37"/>
      <c r="F180" s="36"/>
      <c r="G180" s="98">
        <f t="shared" si="26"/>
        <v>16452.1</v>
      </c>
      <c r="H180" s="98">
        <f t="shared" si="26"/>
        <v>16452.1</v>
      </c>
      <c r="I180" s="98">
        <f t="shared" si="26"/>
        <v>16452.1</v>
      </c>
    </row>
    <row r="181" spans="1:9" ht="27">
      <c r="A181" s="84">
        <v>170</v>
      </c>
      <c r="B181" s="59" t="s">
        <v>42</v>
      </c>
      <c r="C181" s="84">
        <v>805</v>
      </c>
      <c r="D181" s="36" t="s">
        <v>176</v>
      </c>
      <c r="E181" s="37">
        <v>8100000000</v>
      </c>
      <c r="F181" s="36"/>
      <c r="G181" s="98">
        <f t="shared" si="26"/>
        <v>16452.1</v>
      </c>
      <c r="H181" s="98">
        <f t="shared" si="26"/>
        <v>16452.1</v>
      </c>
      <c r="I181" s="98">
        <f t="shared" si="26"/>
        <v>16452.1</v>
      </c>
    </row>
    <row r="182" spans="1:9" ht="27">
      <c r="A182" s="84">
        <v>171</v>
      </c>
      <c r="B182" s="59" t="s">
        <v>46</v>
      </c>
      <c r="C182" s="84">
        <v>805</v>
      </c>
      <c r="D182" s="36" t="s">
        <v>176</v>
      </c>
      <c r="E182" s="37">
        <v>8110000000</v>
      </c>
      <c r="F182" s="36"/>
      <c r="G182" s="98">
        <f t="shared" si="26"/>
        <v>16452.1</v>
      </c>
      <c r="H182" s="98">
        <f t="shared" si="26"/>
        <v>16452.1</v>
      </c>
      <c r="I182" s="98">
        <f t="shared" si="26"/>
        <v>16452.1</v>
      </c>
    </row>
    <row r="183" spans="1:9" ht="136.5">
      <c r="A183" s="84">
        <v>172</v>
      </c>
      <c r="B183" s="69" t="s">
        <v>408</v>
      </c>
      <c r="C183" s="84">
        <v>805</v>
      </c>
      <c r="D183" s="36" t="s">
        <v>176</v>
      </c>
      <c r="E183" s="37">
        <v>8110082090</v>
      </c>
      <c r="F183" s="36"/>
      <c r="G183" s="98">
        <f aca="true" t="shared" si="27" ref="G183:I184">G184</f>
        <v>16452.1</v>
      </c>
      <c r="H183" s="98">
        <f t="shared" si="27"/>
        <v>16452.1</v>
      </c>
      <c r="I183" s="98">
        <f t="shared" si="27"/>
        <v>16452.1</v>
      </c>
    </row>
    <row r="184" spans="1:9" ht="13.5">
      <c r="A184" s="84">
        <v>173</v>
      </c>
      <c r="B184" s="59" t="s">
        <v>201</v>
      </c>
      <c r="C184" s="84">
        <v>805</v>
      </c>
      <c r="D184" s="36" t="s">
        <v>176</v>
      </c>
      <c r="E184" s="37">
        <v>8110082090</v>
      </c>
      <c r="F184" s="36" t="s">
        <v>68</v>
      </c>
      <c r="G184" s="98">
        <f t="shared" si="27"/>
        <v>16452.1</v>
      </c>
      <c r="H184" s="98">
        <f t="shared" si="27"/>
        <v>16452.1</v>
      </c>
      <c r="I184" s="98">
        <f t="shared" si="27"/>
        <v>16452.1</v>
      </c>
    </row>
    <row r="185" spans="1:9" ht="13.5">
      <c r="A185" s="84">
        <v>174</v>
      </c>
      <c r="B185" s="59" t="s">
        <v>158</v>
      </c>
      <c r="C185" s="84">
        <v>805</v>
      </c>
      <c r="D185" s="36" t="s">
        <v>176</v>
      </c>
      <c r="E185" s="37">
        <v>8110082090</v>
      </c>
      <c r="F185" s="36" t="s">
        <v>67</v>
      </c>
      <c r="G185" s="98">
        <v>16452.1</v>
      </c>
      <c r="H185" s="98">
        <v>16452.1</v>
      </c>
      <c r="I185" s="98">
        <v>16452.1</v>
      </c>
    </row>
    <row r="186" spans="1:9" ht="13.5">
      <c r="A186" s="84">
        <v>175</v>
      </c>
      <c r="B186" s="85" t="s">
        <v>24</v>
      </c>
      <c r="C186" s="84"/>
      <c r="D186" s="36"/>
      <c r="E186" s="84"/>
      <c r="F186" s="36"/>
      <c r="G186" s="101">
        <v>0</v>
      </c>
      <c r="H186" s="101">
        <v>158847</v>
      </c>
      <c r="I186" s="101">
        <v>313177</v>
      </c>
    </row>
    <row r="187" spans="1:9" ht="13.5">
      <c r="A187" s="146"/>
      <c r="B187" s="147"/>
      <c r="C187" s="84"/>
      <c r="D187" s="84"/>
      <c r="E187" s="84"/>
      <c r="F187" s="84"/>
      <c r="G187" s="98">
        <f>G12</f>
        <v>13019705.69</v>
      </c>
      <c r="H187" s="98">
        <f>H12</f>
        <v>6580411.34</v>
      </c>
      <c r="I187" s="98">
        <f>I12</f>
        <v>6590124.74</v>
      </c>
    </row>
    <row r="189" spans="8:9" ht="13.5">
      <c r="H189" s="113"/>
      <c r="I189" s="113"/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87:B187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8"/>
  <sheetViews>
    <sheetView zoomScalePageLayoutView="0" workbookViewId="0" topLeftCell="A93">
      <selection activeCell="B95" sqref="B95"/>
    </sheetView>
  </sheetViews>
  <sheetFormatPr defaultColWidth="9.00390625" defaultRowHeight="12.75"/>
  <cols>
    <col min="1" max="1" width="4.375" style="1" customWidth="1"/>
    <col min="2" max="2" width="34.125" style="1" customWidth="1"/>
    <col min="3" max="3" width="12.75390625" style="80" bestFit="1" customWidth="1"/>
    <col min="4" max="5" width="5.375" style="80" customWidth="1"/>
    <col min="6" max="6" width="12.75390625" style="80" customWidth="1"/>
    <col min="7" max="7" width="12.00390625" style="80" customWidth="1"/>
    <col min="8" max="8" width="11.375" style="80" customWidth="1"/>
  </cols>
  <sheetData>
    <row r="1" spans="1:8" ht="12.75">
      <c r="A1" s="159" t="s">
        <v>109</v>
      </c>
      <c r="B1" s="159"/>
      <c r="C1" s="159"/>
      <c r="D1" s="159"/>
      <c r="E1" s="159"/>
      <c r="F1" s="159"/>
      <c r="G1" s="159"/>
      <c r="H1" s="159"/>
    </row>
    <row r="2" spans="1:8" ht="13.5">
      <c r="A2" s="133" t="s">
        <v>89</v>
      </c>
      <c r="B2" s="133"/>
      <c r="C2" s="133"/>
      <c r="D2" s="133"/>
      <c r="E2" s="133"/>
      <c r="F2" s="133"/>
      <c r="G2" s="133"/>
      <c r="H2" s="133"/>
    </row>
    <row r="3" spans="1:8" ht="13.5">
      <c r="A3" s="133" t="s">
        <v>419</v>
      </c>
      <c r="B3" s="133"/>
      <c r="C3" s="133"/>
      <c r="D3" s="133"/>
      <c r="E3" s="133"/>
      <c r="F3" s="133"/>
      <c r="G3" s="133"/>
      <c r="H3" s="133"/>
    </row>
    <row r="4" ht="13.5">
      <c r="A4" s="2"/>
    </row>
    <row r="5" spans="1:8" ht="33" customHeight="1">
      <c r="A5" s="144" t="s">
        <v>202</v>
      </c>
      <c r="B5" s="144"/>
      <c r="C5" s="144"/>
      <c r="D5" s="144"/>
      <c r="E5" s="144"/>
      <c r="F5" s="144"/>
      <c r="G5" s="144"/>
      <c r="H5" s="144"/>
    </row>
    <row r="6" spans="1:8" ht="28.5" customHeight="1">
      <c r="A6" s="144"/>
      <c r="B6" s="144"/>
      <c r="C6" s="144"/>
      <c r="D6" s="144"/>
      <c r="E6" s="144"/>
      <c r="F6" s="144"/>
      <c r="G6" s="144"/>
      <c r="H6" s="144"/>
    </row>
    <row r="7" spans="1:8" ht="15.75" customHeight="1">
      <c r="A7" s="160" t="s">
        <v>36</v>
      </c>
      <c r="B7" s="160"/>
      <c r="C7" s="160"/>
      <c r="D7" s="160"/>
      <c r="E7" s="160"/>
      <c r="F7" s="160"/>
      <c r="G7" s="160"/>
      <c r="H7" s="160"/>
    </row>
    <row r="8" spans="1:8" ht="12.75" customHeight="1">
      <c r="A8" s="141" t="s">
        <v>138</v>
      </c>
      <c r="B8" s="157" t="s">
        <v>16</v>
      </c>
      <c r="C8" s="157" t="s">
        <v>17</v>
      </c>
      <c r="D8" s="157" t="s">
        <v>18</v>
      </c>
      <c r="E8" s="136" t="s">
        <v>160</v>
      </c>
      <c r="F8" s="157" t="s">
        <v>203</v>
      </c>
      <c r="G8" s="157" t="s">
        <v>69</v>
      </c>
      <c r="H8" s="157" t="s">
        <v>188</v>
      </c>
    </row>
    <row r="9" spans="1:8" ht="12.75" customHeight="1">
      <c r="A9" s="141"/>
      <c r="B9" s="157"/>
      <c r="C9" s="157"/>
      <c r="D9" s="157"/>
      <c r="E9" s="136"/>
      <c r="F9" s="127"/>
      <c r="G9" s="127"/>
      <c r="H9" s="127"/>
    </row>
    <row r="10" spans="1:8" ht="33" customHeight="1">
      <c r="A10" s="141"/>
      <c r="B10" s="157"/>
      <c r="C10" s="157"/>
      <c r="D10" s="157"/>
      <c r="E10" s="136"/>
      <c r="F10" s="127"/>
      <c r="G10" s="127"/>
      <c r="H10" s="127"/>
    </row>
    <row r="11" spans="1:8" ht="13.5">
      <c r="A11" s="6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</row>
    <row r="12" spans="1:8" ht="66.75" customHeight="1">
      <c r="A12" s="6">
        <v>1</v>
      </c>
      <c r="B12" s="38" t="s">
        <v>123</v>
      </c>
      <c r="C12" s="39">
        <v>100000000</v>
      </c>
      <c r="D12" s="41"/>
      <c r="E12" s="42"/>
      <c r="F12" s="104">
        <f>F13+F65+F105+F134</f>
        <v>7866238.27</v>
      </c>
      <c r="G12" s="104">
        <f>G13+G65+G116+G134</f>
        <v>1990358.5</v>
      </c>
      <c r="H12" s="104">
        <f>H13+H65+H116+H134</f>
        <v>1305210.9</v>
      </c>
    </row>
    <row r="13" spans="1:8" ht="30" customHeight="1">
      <c r="A13" s="6">
        <v>2</v>
      </c>
      <c r="B13" s="16" t="s">
        <v>112</v>
      </c>
      <c r="C13" s="21">
        <v>110000000</v>
      </c>
      <c r="D13" s="41"/>
      <c r="E13" s="42"/>
      <c r="F13" s="104">
        <f>F14</f>
        <v>4025829.41</v>
      </c>
      <c r="G13" s="104">
        <f>G14</f>
        <v>1536947.5</v>
      </c>
      <c r="H13" s="104">
        <f>H14</f>
        <v>874682.9</v>
      </c>
    </row>
    <row r="14" spans="1:8" ht="102" customHeight="1">
      <c r="A14" s="6">
        <v>3</v>
      </c>
      <c r="B14" s="10" t="s">
        <v>131</v>
      </c>
      <c r="C14" s="21"/>
      <c r="D14" s="41"/>
      <c r="E14" s="42"/>
      <c r="F14" s="96">
        <f>F15+F21+F25+F60+F18</f>
        <v>4025829.41</v>
      </c>
      <c r="G14" s="96">
        <f>G21+G25+G40+G55+G60</f>
        <v>1536947.5</v>
      </c>
      <c r="H14" s="96">
        <f>H21+H25+H40+H55+H60</f>
        <v>874682.9</v>
      </c>
    </row>
    <row r="15" spans="1:8" ht="156.75" customHeight="1">
      <c r="A15" s="6">
        <v>4</v>
      </c>
      <c r="B15" s="85" t="str">
        <f>'[4]прил 6 ведом'!B42</f>
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Галанинского сельсовета" </v>
      </c>
      <c r="C15" s="37">
        <v>110010210</v>
      </c>
      <c r="D15" s="84"/>
      <c r="E15" s="36" t="s">
        <v>169</v>
      </c>
      <c r="F15" s="96">
        <f>F17</f>
        <v>72334</v>
      </c>
      <c r="G15" s="96">
        <f>G17</f>
        <v>0</v>
      </c>
      <c r="H15" s="96">
        <f>H17</f>
        <v>0</v>
      </c>
    </row>
    <row r="16" spans="1:8" ht="79.5" customHeight="1">
      <c r="A16" s="6">
        <v>5</v>
      </c>
      <c r="B16" s="63" t="s">
        <v>345</v>
      </c>
      <c r="C16" s="37">
        <v>110010210</v>
      </c>
      <c r="D16" s="84">
        <v>100</v>
      </c>
      <c r="E16" s="36" t="s">
        <v>169</v>
      </c>
      <c r="F16" s="96">
        <v>72334</v>
      </c>
      <c r="G16" s="96">
        <v>0</v>
      </c>
      <c r="H16" s="96">
        <v>0</v>
      </c>
    </row>
    <row r="17" spans="1:8" ht="49.5" customHeight="1">
      <c r="A17" s="6">
        <v>6</v>
      </c>
      <c r="B17" s="85" t="s">
        <v>41</v>
      </c>
      <c r="C17" s="37">
        <v>110010210</v>
      </c>
      <c r="D17" s="84">
        <v>120</v>
      </c>
      <c r="E17" s="36" t="s">
        <v>169</v>
      </c>
      <c r="F17" s="96">
        <v>72334</v>
      </c>
      <c r="G17" s="96">
        <v>0</v>
      </c>
      <c r="H17" s="96">
        <v>0</v>
      </c>
    </row>
    <row r="18" spans="1:8" ht="119.25" customHeight="1">
      <c r="A18" s="6">
        <v>7</v>
      </c>
      <c r="B18" s="85" t="str">
        <f>'прил 6 ведом'!B54</f>
        <v>Расходы, связанные с повышением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установленной для целей расчета региональной выплаты, в связи с повышением размера их оплаты труда</v>
      </c>
      <c r="C18" s="37">
        <f>C19</f>
        <v>110010230</v>
      </c>
      <c r="D18" s="84"/>
      <c r="E18" s="36" t="s">
        <v>169</v>
      </c>
      <c r="F18" s="96">
        <f>'прил 6 ведом'!G54</f>
        <v>3686</v>
      </c>
      <c r="G18" s="96">
        <v>0</v>
      </c>
      <c r="H18" s="96">
        <v>0</v>
      </c>
    </row>
    <row r="19" spans="1:8" ht="91.5" customHeight="1">
      <c r="A19" s="6">
        <v>8</v>
      </c>
      <c r="B19" s="66" t="str">
        <f>B16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9" s="37">
        <f>C20</f>
        <v>110010230</v>
      </c>
      <c r="D19" s="84">
        <v>100</v>
      </c>
      <c r="E19" s="36" t="s">
        <v>169</v>
      </c>
      <c r="F19" s="96">
        <f>'прил 6 ведом'!G55</f>
        <v>3686</v>
      </c>
      <c r="G19" s="96">
        <v>0</v>
      </c>
      <c r="H19" s="96">
        <v>0</v>
      </c>
    </row>
    <row r="20" spans="1:8" ht="49.5" customHeight="1">
      <c r="A20" s="6">
        <v>9</v>
      </c>
      <c r="B20" s="85" t="str">
        <f>B17</f>
        <v>Расходы на выплату персоналу государственных (муниципальных) органов</v>
      </c>
      <c r="C20" s="37">
        <v>110010230</v>
      </c>
      <c r="D20" s="84">
        <v>120</v>
      </c>
      <c r="E20" s="36" t="s">
        <v>169</v>
      </c>
      <c r="F20" s="96">
        <f>'прил 6 ведом'!G56</f>
        <v>3686</v>
      </c>
      <c r="G20" s="96">
        <v>0</v>
      </c>
      <c r="H20" s="96">
        <v>0</v>
      </c>
    </row>
    <row r="21" spans="1:8" ht="81.75" customHeight="1">
      <c r="A21" s="6">
        <v>10</v>
      </c>
      <c r="B21" s="5" t="s">
        <v>30</v>
      </c>
      <c r="C21" s="18">
        <v>110081010</v>
      </c>
      <c r="D21" s="84">
        <v>100</v>
      </c>
      <c r="E21" s="36"/>
      <c r="F21" s="96">
        <f aca="true" t="shared" si="0" ref="F21:H23">F22</f>
        <v>418590.4</v>
      </c>
      <c r="G21" s="96">
        <f t="shared" si="0"/>
        <v>529053</v>
      </c>
      <c r="H21" s="96">
        <f t="shared" si="0"/>
        <v>529053</v>
      </c>
    </row>
    <row r="22" spans="1:8" ht="27" customHeight="1">
      <c r="A22" s="6">
        <v>11</v>
      </c>
      <c r="B22" s="5" t="s">
        <v>41</v>
      </c>
      <c r="C22" s="18">
        <v>110081010</v>
      </c>
      <c r="D22" s="84">
        <v>120</v>
      </c>
      <c r="E22" s="36"/>
      <c r="F22" s="96">
        <f t="shared" si="0"/>
        <v>418590.4</v>
      </c>
      <c r="G22" s="96">
        <f t="shared" si="0"/>
        <v>529053</v>
      </c>
      <c r="H22" s="96">
        <f t="shared" si="0"/>
        <v>529053</v>
      </c>
    </row>
    <row r="23" spans="1:8" ht="16.5" customHeight="1">
      <c r="A23" s="6">
        <v>12</v>
      </c>
      <c r="B23" s="5" t="s">
        <v>161</v>
      </c>
      <c r="C23" s="18">
        <v>110081010</v>
      </c>
      <c r="D23" s="84">
        <v>120</v>
      </c>
      <c r="E23" s="36" t="s">
        <v>7</v>
      </c>
      <c r="F23" s="96">
        <f t="shared" si="0"/>
        <v>418590.4</v>
      </c>
      <c r="G23" s="96">
        <f t="shared" si="0"/>
        <v>529053</v>
      </c>
      <c r="H23" s="96">
        <f t="shared" si="0"/>
        <v>529053</v>
      </c>
    </row>
    <row r="24" spans="1:8" ht="15" customHeight="1">
      <c r="A24" s="6">
        <v>13</v>
      </c>
      <c r="B24" s="5" t="s">
        <v>170</v>
      </c>
      <c r="C24" s="18">
        <v>110081010</v>
      </c>
      <c r="D24" s="84">
        <v>120</v>
      </c>
      <c r="E24" s="36" t="s">
        <v>169</v>
      </c>
      <c r="F24" s="96">
        <f>'прил 6 ведом'!G59</f>
        <v>418590.4</v>
      </c>
      <c r="G24" s="96">
        <v>529053</v>
      </c>
      <c r="H24" s="96">
        <v>529053</v>
      </c>
    </row>
    <row r="25" spans="1:8" ht="28.5" customHeight="1">
      <c r="A25" s="6">
        <v>14</v>
      </c>
      <c r="B25" s="10" t="s">
        <v>56</v>
      </c>
      <c r="C25" s="18">
        <v>110081010</v>
      </c>
      <c r="D25" s="84">
        <v>200</v>
      </c>
      <c r="E25" s="36"/>
      <c r="F25" s="96">
        <f aca="true" t="shared" si="1" ref="F25:H27">F26</f>
        <v>3523494.0300000003</v>
      </c>
      <c r="G25" s="96">
        <f t="shared" si="1"/>
        <v>1007894.5</v>
      </c>
      <c r="H25" s="96">
        <f t="shared" si="1"/>
        <v>345629.9</v>
      </c>
    </row>
    <row r="26" spans="1:8" ht="42.75" customHeight="1">
      <c r="A26" s="6">
        <v>15</v>
      </c>
      <c r="B26" s="10" t="s">
        <v>58</v>
      </c>
      <c r="C26" s="18">
        <v>110081010</v>
      </c>
      <c r="D26" s="84">
        <v>240</v>
      </c>
      <c r="E26" s="36"/>
      <c r="F26" s="96">
        <f t="shared" si="1"/>
        <v>3523494.0300000003</v>
      </c>
      <c r="G26" s="96">
        <f t="shared" si="1"/>
        <v>1007894.5</v>
      </c>
      <c r="H26" s="96">
        <f t="shared" si="1"/>
        <v>345629.9</v>
      </c>
    </row>
    <row r="27" spans="1:8" ht="17.25" customHeight="1">
      <c r="A27" s="6">
        <v>16</v>
      </c>
      <c r="B27" s="5" t="s">
        <v>3</v>
      </c>
      <c r="C27" s="18"/>
      <c r="D27" s="84"/>
      <c r="E27" s="36" t="s">
        <v>10</v>
      </c>
      <c r="F27" s="96">
        <f t="shared" si="1"/>
        <v>3523494.0300000003</v>
      </c>
      <c r="G27" s="96">
        <f t="shared" si="1"/>
        <v>1007894.5</v>
      </c>
      <c r="H27" s="96">
        <f t="shared" si="1"/>
        <v>345629.9</v>
      </c>
    </row>
    <row r="28" spans="1:8" ht="15" customHeight="1">
      <c r="A28" s="6">
        <v>17</v>
      </c>
      <c r="B28" s="5" t="s">
        <v>4</v>
      </c>
      <c r="C28" s="18"/>
      <c r="D28" s="84"/>
      <c r="E28" s="36" t="s">
        <v>11</v>
      </c>
      <c r="F28" s="96">
        <f>F29</f>
        <v>3523494.0300000003</v>
      </c>
      <c r="G28" s="98">
        <v>1007894.5</v>
      </c>
      <c r="H28" s="96">
        <v>345629.9</v>
      </c>
    </row>
    <row r="29" spans="1:8" ht="66" customHeight="1">
      <c r="A29" s="6">
        <v>18</v>
      </c>
      <c r="B29" s="5" t="s">
        <v>123</v>
      </c>
      <c r="C29" s="18">
        <v>100000000</v>
      </c>
      <c r="D29" s="84"/>
      <c r="E29" s="36" t="s">
        <v>11</v>
      </c>
      <c r="F29" s="96">
        <f>F30</f>
        <v>3523494.0300000003</v>
      </c>
      <c r="G29" s="96">
        <f>G30</f>
        <v>1007894.5</v>
      </c>
      <c r="H29" s="96">
        <f>H30</f>
        <v>345629.9</v>
      </c>
    </row>
    <row r="30" spans="1:8" ht="30.75" customHeight="1">
      <c r="A30" s="6">
        <v>19</v>
      </c>
      <c r="B30" s="5" t="s">
        <v>124</v>
      </c>
      <c r="C30" s="18">
        <v>110000000</v>
      </c>
      <c r="D30" s="84"/>
      <c r="E30" s="36" t="s">
        <v>11</v>
      </c>
      <c r="F30" s="96">
        <f>F39+F42+F34+F55+F31+F49+F52</f>
        <v>3523494.0300000003</v>
      </c>
      <c r="G30" s="96">
        <f>G37</f>
        <v>1007894.5</v>
      </c>
      <c r="H30" s="96">
        <f>H37</f>
        <v>345629.9</v>
      </c>
    </row>
    <row r="31" spans="1:8" ht="105.75" customHeight="1">
      <c r="A31" s="6">
        <v>20</v>
      </c>
      <c r="B31" s="85" t="s">
        <v>384</v>
      </c>
      <c r="C31" s="37">
        <v>110080350</v>
      </c>
      <c r="D31" s="84"/>
      <c r="E31" s="36" t="s">
        <v>11</v>
      </c>
      <c r="F31" s="96">
        <f aca="true" t="shared" si="2" ref="F31:H32">F32</f>
        <v>823115</v>
      </c>
      <c r="G31" s="96">
        <f t="shared" si="2"/>
        <v>0</v>
      </c>
      <c r="H31" s="96">
        <f t="shared" si="2"/>
        <v>0</v>
      </c>
    </row>
    <row r="32" spans="1:8" ht="40.5" customHeight="1">
      <c r="A32" s="6">
        <v>21</v>
      </c>
      <c r="B32" s="63" t="s">
        <v>198</v>
      </c>
      <c r="C32" s="37">
        <v>110080350</v>
      </c>
      <c r="D32" s="84">
        <v>200</v>
      </c>
      <c r="E32" s="36" t="s">
        <v>11</v>
      </c>
      <c r="F32" s="96">
        <f t="shared" si="2"/>
        <v>823115</v>
      </c>
      <c r="G32" s="96">
        <f t="shared" si="2"/>
        <v>0</v>
      </c>
      <c r="H32" s="96">
        <f t="shared" si="2"/>
        <v>0</v>
      </c>
    </row>
    <row r="33" spans="1:8" ht="42" customHeight="1">
      <c r="A33" s="6">
        <v>22</v>
      </c>
      <c r="B33" s="63" t="s">
        <v>58</v>
      </c>
      <c r="C33" s="37">
        <v>110080350</v>
      </c>
      <c r="D33" s="84">
        <v>240</v>
      </c>
      <c r="E33" s="36" t="s">
        <v>11</v>
      </c>
      <c r="F33" s="96">
        <v>823115</v>
      </c>
      <c r="G33" s="96">
        <v>0</v>
      </c>
      <c r="H33" s="96">
        <v>0</v>
      </c>
    </row>
    <row r="34" spans="1:8" ht="122.25" customHeight="1">
      <c r="A34" s="6">
        <v>23</v>
      </c>
      <c r="B34" s="5" t="str">
        <f>'[4]прил 6 ведом'!B121</f>
        <v>Расходы на реализацию мероприятий по поддержке местных инициатив за счет субсидий из краевого бюджета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</v>
      </c>
      <c r="C34" s="18">
        <v>110076410</v>
      </c>
      <c r="D34" s="84">
        <v>503</v>
      </c>
      <c r="E34" s="36"/>
      <c r="F34" s="96">
        <f>F35</f>
        <v>1492614</v>
      </c>
      <c r="G34" s="96">
        <v>0</v>
      </c>
      <c r="H34" s="96">
        <v>0</v>
      </c>
    </row>
    <row r="35" spans="1:8" ht="33" customHeight="1">
      <c r="A35" s="6">
        <v>24</v>
      </c>
      <c r="B35" s="85" t="s">
        <v>56</v>
      </c>
      <c r="C35" s="37">
        <f>C34</f>
        <v>110076410</v>
      </c>
      <c r="D35" s="84">
        <v>200</v>
      </c>
      <c r="E35" s="36" t="s">
        <v>11</v>
      </c>
      <c r="F35" s="96">
        <f>F36</f>
        <v>1492614</v>
      </c>
      <c r="G35" s="96">
        <f>G36</f>
        <v>0</v>
      </c>
      <c r="H35" s="96">
        <f>H36</f>
        <v>0</v>
      </c>
    </row>
    <row r="36" spans="1:8" ht="43.5" customHeight="1">
      <c r="A36" s="6">
        <v>25</v>
      </c>
      <c r="B36" s="85" t="s">
        <v>58</v>
      </c>
      <c r="C36" s="37">
        <f>C35</f>
        <v>110076410</v>
      </c>
      <c r="D36" s="84">
        <v>240</v>
      </c>
      <c r="E36" s="36" t="s">
        <v>11</v>
      </c>
      <c r="F36" s="105">
        <v>1492614</v>
      </c>
      <c r="G36" s="98">
        <v>0</v>
      </c>
      <c r="H36" s="96">
        <v>0</v>
      </c>
    </row>
    <row r="37" spans="1:8" ht="104.25" customHeight="1">
      <c r="A37" s="6">
        <v>26</v>
      </c>
      <c r="B37" s="85" t="s">
        <v>122</v>
      </c>
      <c r="C37" s="37">
        <v>110081010</v>
      </c>
      <c r="D37" s="84"/>
      <c r="E37" s="36" t="s">
        <v>11</v>
      </c>
      <c r="F37" s="96">
        <f aca="true" t="shared" si="3" ref="F37:H38">F38</f>
        <v>571120.1</v>
      </c>
      <c r="G37" s="96">
        <f t="shared" si="3"/>
        <v>1007894.5</v>
      </c>
      <c r="H37" s="96">
        <f t="shared" si="3"/>
        <v>345629.9</v>
      </c>
    </row>
    <row r="38" spans="1:8" ht="33" customHeight="1">
      <c r="A38" s="6">
        <v>27</v>
      </c>
      <c r="B38" s="85" t="s">
        <v>56</v>
      </c>
      <c r="C38" s="37">
        <v>110081010</v>
      </c>
      <c r="D38" s="84">
        <v>200</v>
      </c>
      <c r="E38" s="36" t="s">
        <v>11</v>
      </c>
      <c r="F38" s="96">
        <f t="shared" si="3"/>
        <v>571120.1</v>
      </c>
      <c r="G38" s="96">
        <f t="shared" si="3"/>
        <v>1007894.5</v>
      </c>
      <c r="H38" s="96">
        <f t="shared" si="3"/>
        <v>345629.9</v>
      </c>
    </row>
    <row r="39" spans="1:8" ht="43.5" customHeight="1">
      <c r="A39" s="6">
        <v>28</v>
      </c>
      <c r="B39" s="85" t="s">
        <v>58</v>
      </c>
      <c r="C39" s="37">
        <v>110081010</v>
      </c>
      <c r="D39" s="84">
        <v>240</v>
      </c>
      <c r="E39" s="36" t="s">
        <v>11</v>
      </c>
      <c r="F39" s="96">
        <f>'прил 6 ведом'!G135</f>
        <v>571120.1</v>
      </c>
      <c r="G39" s="98">
        <v>1007894.5</v>
      </c>
      <c r="H39" s="96">
        <v>345629.9</v>
      </c>
    </row>
    <row r="40" spans="1:8" ht="128.25" customHeight="1">
      <c r="A40" s="6">
        <v>29</v>
      </c>
      <c r="B40" s="5" t="s">
        <v>404</v>
      </c>
      <c r="C40" s="18">
        <v>110081040</v>
      </c>
      <c r="D40" s="41"/>
      <c r="E40" s="36" t="s">
        <v>11</v>
      </c>
      <c r="F40" s="96">
        <f aca="true" t="shared" si="4" ref="F40:H43">F41</f>
        <v>144200</v>
      </c>
      <c r="G40" s="96">
        <f t="shared" si="4"/>
        <v>0</v>
      </c>
      <c r="H40" s="96">
        <f t="shared" si="4"/>
        <v>0</v>
      </c>
    </row>
    <row r="41" spans="1:8" ht="30" customHeight="1">
      <c r="A41" s="6">
        <v>30</v>
      </c>
      <c r="B41" s="10" t="s">
        <v>56</v>
      </c>
      <c r="C41" s="18">
        <v>110081040</v>
      </c>
      <c r="D41" s="84">
        <v>200</v>
      </c>
      <c r="E41" s="36"/>
      <c r="F41" s="96">
        <f t="shared" si="4"/>
        <v>144200</v>
      </c>
      <c r="G41" s="96">
        <f t="shared" si="4"/>
        <v>0</v>
      </c>
      <c r="H41" s="96">
        <f t="shared" si="4"/>
        <v>0</v>
      </c>
    </row>
    <row r="42" spans="1:8" ht="42.75" customHeight="1">
      <c r="A42" s="6">
        <v>31</v>
      </c>
      <c r="B42" s="10" t="s">
        <v>58</v>
      </c>
      <c r="C42" s="18">
        <v>110081040</v>
      </c>
      <c r="D42" s="84">
        <v>240</v>
      </c>
      <c r="E42" s="36"/>
      <c r="F42" s="96">
        <f>F43</f>
        <v>144200</v>
      </c>
      <c r="G42" s="96">
        <f t="shared" si="4"/>
        <v>0</v>
      </c>
      <c r="H42" s="96">
        <f t="shared" si="4"/>
        <v>0</v>
      </c>
    </row>
    <row r="43" spans="1:8" ht="17.25" customHeight="1">
      <c r="A43" s="6">
        <v>32</v>
      </c>
      <c r="B43" s="5" t="s">
        <v>3</v>
      </c>
      <c r="C43" s="18">
        <v>110081040</v>
      </c>
      <c r="D43" s="84">
        <v>240</v>
      </c>
      <c r="E43" s="36" t="s">
        <v>10</v>
      </c>
      <c r="F43" s="96">
        <f>F44</f>
        <v>144200</v>
      </c>
      <c r="G43" s="96">
        <f t="shared" si="4"/>
        <v>0</v>
      </c>
      <c r="H43" s="96">
        <f t="shared" si="4"/>
        <v>0</v>
      </c>
    </row>
    <row r="44" spans="1:8" ht="16.5" customHeight="1">
      <c r="A44" s="6">
        <v>33</v>
      </c>
      <c r="B44" s="5" t="s">
        <v>4</v>
      </c>
      <c r="C44" s="18">
        <v>110081040</v>
      </c>
      <c r="D44" s="84">
        <v>240</v>
      </c>
      <c r="E44" s="36" t="s">
        <v>11</v>
      </c>
      <c r="F44" s="96">
        <f>'прил 6 ведом'!G138</f>
        <v>144200</v>
      </c>
      <c r="G44" s="96">
        <v>0</v>
      </c>
      <c r="H44" s="96">
        <v>0</v>
      </c>
    </row>
    <row r="45" spans="1:8" ht="29.25" customHeight="1" hidden="1">
      <c r="A45" s="6">
        <v>34</v>
      </c>
      <c r="B45" s="5"/>
      <c r="C45" s="18"/>
      <c r="D45" s="84"/>
      <c r="E45" s="36"/>
      <c r="F45" s="96"/>
      <c r="G45" s="96"/>
      <c r="H45" s="96"/>
    </row>
    <row r="46" spans="1:8" ht="16.5" customHeight="1" hidden="1">
      <c r="A46" s="6">
        <v>35</v>
      </c>
      <c r="B46" s="5"/>
      <c r="C46" s="18"/>
      <c r="D46" s="84"/>
      <c r="E46" s="36"/>
      <c r="F46" s="96"/>
      <c r="G46" s="96"/>
      <c r="H46" s="96"/>
    </row>
    <row r="47" spans="1:8" ht="16.5" customHeight="1" hidden="1">
      <c r="A47" s="6">
        <v>36</v>
      </c>
      <c r="B47" s="5"/>
      <c r="C47" s="18"/>
      <c r="D47" s="84"/>
      <c r="E47" s="36"/>
      <c r="F47" s="96"/>
      <c r="G47" s="96"/>
      <c r="H47" s="96"/>
    </row>
    <row r="48" spans="1:8" ht="16.5" customHeight="1" hidden="1">
      <c r="A48" s="6">
        <v>37</v>
      </c>
      <c r="B48" s="5"/>
      <c r="C48" s="18"/>
      <c r="D48" s="84"/>
      <c r="E48" s="36"/>
      <c r="F48" s="96"/>
      <c r="G48" s="96"/>
      <c r="H48" s="96"/>
    </row>
    <row r="49" spans="1:8" ht="92.25" customHeight="1">
      <c r="A49" s="6">
        <v>38</v>
      </c>
      <c r="B49" s="87" t="str">
        <f>'прил 6 ведом'!B139</f>
        <v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сельсовета"Создание безопасных</v>
      </c>
      <c r="C49" s="18">
        <f>C50</f>
        <v>110081050</v>
      </c>
      <c r="D49" s="84">
        <v>240</v>
      </c>
      <c r="E49" s="36"/>
      <c r="F49" s="96">
        <f>'прил 6 ведом'!G139</f>
        <v>186801</v>
      </c>
      <c r="G49" s="96">
        <v>0</v>
      </c>
      <c r="H49" s="96">
        <v>0</v>
      </c>
    </row>
    <row r="50" spans="1:8" ht="49.5" customHeight="1">
      <c r="A50" s="6">
        <v>39</v>
      </c>
      <c r="B50" s="5" t="str">
        <f>B41</f>
        <v>Закупки товаров, работ и услуг для государственных (муниципальных) нужд</v>
      </c>
      <c r="C50" s="18">
        <f>C51</f>
        <v>110081050</v>
      </c>
      <c r="D50" s="84">
        <v>240</v>
      </c>
      <c r="E50" s="36" t="s">
        <v>10</v>
      </c>
      <c r="F50" s="96">
        <f>'прил 6 ведом'!G140</f>
        <v>186801</v>
      </c>
      <c r="G50" s="96">
        <v>0</v>
      </c>
      <c r="H50" s="96">
        <v>0</v>
      </c>
    </row>
    <row r="51" spans="1:8" ht="54.75" customHeight="1">
      <c r="A51" s="6">
        <v>40</v>
      </c>
      <c r="B51" s="5" t="str">
        <f>B42</f>
        <v>Иные закупки товаров, работ и услуг для обеспечения государственных (муниципальных) нужд</v>
      </c>
      <c r="C51" s="18">
        <v>110081050</v>
      </c>
      <c r="D51" s="84">
        <v>240</v>
      </c>
      <c r="E51" s="36" t="s">
        <v>11</v>
      </c>
      <c r="F51" s="96">
        <f>'прил 6 ведом'!G141</f>
        <v>186801</v>
      </c>
      <c r="G51" s="96">
        <v>0</v>
      </c>
      <c r="H51" s="96">
        <v>0</v>
      </c>
    </row>
    <row r="52" spans="1:8" ht="144" customHeight="1">
      <c r="A52" s="6">
        <v>41</v>
      </c>
      <c r="B52" s="5" t="str">
        <f>'прил 6 ведом'!B142</f>
        <v>Осуществление расходов, направленных на реализацию мероприятий по обустройству и восстановлению воинских захоронений в рамках  подпрограммы "Благоустройство территории Галанинского сельсовета"  муниципальной программы "Создание безопасных и комфортных условий для проживания на территории Галанинского сельсовета"</v>
      </c>
      <c r="C52" s="18" t="str">
        <f>C53</f>
        <v>01100L299F</v>
      </c>
      <c r="D52" s="84">
        <v>240</v>
      </c>
      <c r="E52" s="36"/>
      <c r="F52" s="96">
        <v>35040</v>
      </c>
      <c r="G52" s="96">
        <v>0</v>
      </c>
      <c r="H52" s="96">
        <v>0</v>
      </c>
    </row>
    <row r="53" spans="1:8" ht="54.75" customHeight="1">
      <c r="A53" s="6">
        <v>42</v>
      </c>
      <c r="B53" s="5" t="str">
        <f>B50</f>
        <v>Закупки товаров, работ и услуг для государственных (муниципальных) нужд</v>
      </c>
      <c r="C53" s="18" t="str">
        <f>C54</f>
        <v>01100L299F</v>
      </c>
      <c r="D53" s="84">
        <v>240</v>
      </c>
      <c r="E53" s="36" t="s">
        <v>10</v>
      </c>
      <c r="F53" s="96">
        <v>35040</v>
      </c>
      <c r="G53" s="96">
        <v>0</v>
      </c>
      <c r="H53" s="96">
        <v>0</v>
      </c>
    </row>
    <row r="54" spans="1:8" ht="54.75" customHeight="1">
      <c r="A54" s="6">
        <v>43</v>
      </c>
      <c r="B54" s="5" t="str">
        <f>B51</f>
        <v>Иные закупки товаров, работ и услуг для обеспечения государственных (муниципальных) нужд</v>
      </c>
      <c r="C54" s="37" t="s">
        <v>421</v>
      </c>
      <c r="D54" s="84">
        <v>240</v>
      </c>
      <c r="E54" s="36" t="s">
        <v>11</v>
      </c>
      <c r="F54" s="96">
        <v>35040</v>
      </c>
      <c r="G54" s="96">
        <v>0</v>
      </c>
      <c r="H54" s="96">
        <v>0</v>
      </c>
    </row>
    <row r="55" spans="1:8" ht="110.25" customHeight="1">
      <c r="A55" s="6">
        <v>44</v>
      </c>
      <c r="B55" s="5" t="str">
        <f>'[4]прил 6 ведом'!B130</f>
        <v>Обеспечение софинансирования расходов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</v>
      </c>
      <c r="C55" s="18" t="s">
        <v>319</v>
      </c>
      <c r="D55" s="84"/>
      <c r="E55" s="36"/>
      <c r="F55" s="96">
        <f aca="true" t="shared" si="5" ref="F55:H58">F56</f>
        <v>270603.93</v>
      </c>
      <c r="G55" s="96">
        <f t="shared" si="5"/>
        <v>0</v>
      </c>
      <c r="H55" s="96">
        <f t="shared" si="5"/>
        <v>0</v>
      </c>
    </row>
    <row r="56" spans="1:8" ht="27.75" customHeight="1">
      <c r="A56" s="6">
        <v>45</v>
      </c>
      <c r="B56" s="10" t="s">
        <v>56</v>
      </c>
      <c r="C56" s="18" t="str">
        <f>C55</f>
        <v>1100S6410</v>
      </c>
      <c r="D56" s="84">
        <v>200</v>
      </c>
      <c r="E56" s="36"/>
      <c r="F56" s="96">
        <f t="shared" si="5"/>
        <v>270603.93</v>
      </c>
      <c r="G56" s="96">
        <f t="shared" si="5"/>
        <v>0</v>
      </c>
      <c r="H56" s="96">
        <f t="shared" si="5"/>
        <v>0</v>
      </c>
    </row>
    <row r="57" spans="1:8" ht="42" customHeight="1">
      <c r="A57" s="6">
        <v>46</v>
      </c>
      <c r="B57" s="10" t="s">
        <v>58</v>
      </c>
      <c r="C57" s="18" t="str">
        <f>C56</f>
        <v>1100S6410</v>
      </c>
      <c r="D57" s="84">
        <v>240</v>
      </c>
      <c r="E57" s="36"/>
      <c r="F57" s="96">
        <f>'[4]прил 6 ведом'!G130</f>
        <v>270603.93</v>
      </c>
      <c r="G57" s="96">
        <f t="shared" si="5"/>
        <v>0</v>
      </c>
      <c r="H57" s="96">
        <f t="shared" si="5"/>
        <v>0</v>
      </c>
    </row>
    <row r="58" spans="1:8" ht="18" customHeight="1">
      <c r="A58" s="6">
        <v>47</v>
      </c>
      <c r="B58" s="5" t="s">
        <v>3</v>
      </c>
      <c r="C58" s="18" t="str">
        <f>C57</f>
        <v>1100S6410</v>
      </c>
      <c r="D58" s="84">
        <v>240</v>
      </c>
      <c r="E58" s="36" t="s">
        <v>10</v>
      </c>
      <c r="F58" s="96">
        <f>F57</f>
        <v>270603.93</v>
      </c>
      <c r="G58" s="96">
        <f t="shared" si="5"/>
        <v>0</v>
      </c>
      <c r="H58" s="96">
        <f t="shared" si="5"/>
        <v>0</v>
      </c>
    </row>
    <row r="59" spans="1:8" ht="15.75" customHeight="1">
      <c r="A59" s="6">
        <v>48</v>
      </c>
      <c r="B59" s="5" t="s">
        <v>4</v>
      </c>
      <c r="C59" s="18" t="str">
        <f>C58</f>
        <v>1100S6410</v>
      </c>
      <c r="D59" s="84">
        <v>240</v>
      </c>
      <c r="E59" s="36" t="s">
        <v>11</v>
      </c>
      <c r="F59" s="96">
        <f>F57</f>
        <v>270603.93</v>
      </c>
      <c r="G59" s="96">
        <v>0</v>
      </c>
      <c r="H59" s="96">
        <v>0</v>
      </c>
    </row>
    <row r="60" spans="1:8" ht="116.25" customHeight="1">
      <c r="A60" s="6">
        <v>49</v>
      </c>
      <c r="B60" s="5" t="s">
        <v>132</v>
      </c>
      <c r="C60" s="18">
        <v>110081060</v>
      </c>
      <c r="D60" s="84"/>
      <c r="E60" s="36"/>
      <c r="F60" s="96">
        <f aca="true" t="shared" si="6" ref="F60:H63">F61</f>
        <v>7724.98</v>
      </c>
      <c r="G60" s="96">
        <f t="shared" si="6"/>
        <v>0</v>
      </c>
      <c r="H60" s="96">
        <f t="shared" si="6"/>
        <v>0</v>
      </c>
    </row>
    <row r="61" spans="1:8" ht="93.75" customHeight="1">
      <c r="A61" s="6">
        <v>50</v>
      </c>
      <c r="B61" s="5" t="s">
        <v>30</v>
      </c>
      <c r="C61" s="18">
        <v>110081060</v>
      </c>
      <c r="D61" s="84">
        <v>100</v>
      </c>
      <c r="E61" s="36"/>
      <c r="F61" s="96">
        <f t="shared" si="6"/>
        <v>7724.98</v>
      </c>
      <c r="G61" s="96">
        <f t="shared" si="6"/>
        <v>0</v>
      </c>
      <c r="H61" s="96">
        <f t="shared" si="6"/>
        <v>0</v>
      </c>
    </row>
    <row r="62" spans="1:8" ht="15.75" customHeight="1">
      <c r="A62" s="6">
        <v>51</v>
      </c>
      <c r="B62" s="5" t="s">
        <v>41</v>
      </c>
      <c r="C62" s="18">
        <v>110081060</v>
      </c>
      <c r="D62" s="84">
        <v>120</v>
      </c>
      <c r="E62" s="36"/>
      <c r="F62" s="96">
        <f t="shared" si="6"/>
        <v>7724.98</v>
      </c>
      <c r="G62" s="96">
        <f t="shared" si="6"/>
        <v>0</v>
      </c>
      <c r="H62" s="96">
        <f t="shared" si="6"/>
        <v>0</v>
      </c>
    </row>
    <row r="63" spans="1:8" ht="15.75" customHeight="1">
      <c r="A63" s="6">
        <v>52</v>
      </c>
      <c r="B63" s="5" t="s">
        <v>161</v>
      </c>
      <c r="C63" s="18">
        <v>110081060</v>
      </c>
      <c r="D63" s="84">
        <v>120</v>
      </c>
      <c r="E63" s="36" t="s">
        <v>7</v>
      </c>
      <c r="F63" s="96">
        <f t="shared" si="6"/>
        <v>7724.98</v>
      </c>
      <c r="G63" s="96">
        <f t="shared" si="6"/>
        <v>0</v>
      </c>
      <c r="H63" s="96">
        <f t="shared" si="6"/>
        <v>0</v>
      </c>
    </row>
    <row r="64" spans="1:8" ht="15.75" customHeight="1">
      <c r="A64" s="6">
        <v>53</v>
      </c>
      <c r="B64" s="5" t="s">
        <v>170</v>
      </c>
      <c r="C64" s="18">
        <v>110081060</v>
      </c>
      <c r="D64" s="84">
        <v>120</v>
      </c>
      <c r="E64" s="36" t="s">
        <v>169</v>
      </c>
      <c r="F64" s="96">
        <v>7724.98</v>
      </c>
      <c r="G64" s="96">
        <v>0</v>
      </c>
      <c r="H64" s="96">
        <v>0</v>
      </c>
    </row>
    <row r="65" spans="1:8" ht="42" customHeight="1">
      <c r="A65" s="6">
        <v>54</v>
      </c>
      <c r="B65" s="38" t="s">
        <v>113</v>
      </c>
      <c r="C65" s="39">
        <v>120000000</v>
      </c>
      <c r="D65" s="41"/>
      <c r="E65" s="42"/>
      <c r="F65" s="104">
        <f>F84+F71+F74+F80+F83+F98+F94+F97+F89</f>
        <v>3696929.86</v>
      </c>
      <c r="G65" s="104">
        <f>G84+G71+G74+G80+G83+G98</f>
        <v>360776</v>
      </c>
      <c r="H65" s="104">
        <f>H84+H71+H74+H80+H83+H98</f>
        <v>388893</v>
      </c>
    </row>
    <row r="66" spans="1:8" ht="156.75" customHeight="1" hidden="1">
      <c r="A66" s="6">
        <v>55</v>
      </c>
      <c r="B66" s="73" t="s">
        <v>204</v>
      </c>
      <c r="C66" s="19">
        <v>120073930</v>
      </c>
      <c r="D66" s="41"/>
      <c r="E66" s="42"/>
      <c r="F66" s="96">
        <f aca="true" t="shared" si="7" ref="F66:H69">F67</f>
        <v>0</v>
      </c>
      <c r="G66" s="96">
        <f t="shared" si="7"/>
        <v>0</v>
      </c>
      <c r="H66" s="96">
        <f t="shared" si="7"/>
        <v>0</v>
      </c>
    </row>
    <row r="67" spans="1:8" ht="39" customHeight="1" hidden="1">
      <c r="A67" s="6">
        <v>56</v>
      </c>
      <c r="B67" s="28" t="s">
        <v>205</v>
      </c>
      <c r="C67" s="19">
        <v>120073930</v>
      </c>
      <c r="D67" s="41"/>
      <c r="E67" s="42"/>
      <c r="F67" s="96">
        <f t="shared" si="7"/>
        <v>0</v>
      </c>
      <c r="G67" s="96">
        <f t="shared" si="7"/>
        <v>0</v>
      </c>
      <c r="H67" s="96">
        <f t="shared" si="7"/>
        <v>0</v>
      </c>
    </row>
    <row r="68" spans="1:8" ht="39" customHeight="1" hidden="1">
      <c r="A68" s="6">
        <v>57</v>
      </c>
      <c r="B68" s="28" t="s">
        <v>206</v>
      </c>
      <c r="C68" s="19">
        <v>120073930</v>
      </c>
      <c r="D68" s="41"/>
      <c r="E68" s="42"/>
      <c r="F68" s="96">
        <f t="shared" si="7"/>
        <v>0</v>
      </c>
      <c r="G68" s="96">
        <f t="shared" si="7"/>
        <v>0</v>
      </c>
      <c r="H68" s="96">
        <f t="shared" si="7"/>
        <v>0</v>
      </c>
    </row>
    <row r="69" spans="1:8" ht="20.25" customHeight="1" hidden="1">
      <c r="A69" s="6">
        <v>58</v>
      </c>
      <c r="B69" s="5" t="s">
        <v>60</v>
      </c>
      <c r="C69" s="19">
        <v>120073930</v>
      </c>
      <c r="D69" s="84">
        <v>240</v>
      </c>
      <c r="E69" s="36" t="s">
        <v>62</v>
      </c>
      <c r="F69" s="96">
        <f t="shared" si="7"/>
        <v>0</v>
      </c>
      <c r="G69" s="96">
        <f t="shared" si="7"/>
        <v>0</v>
      </c>
      <c r="H69" s="96">
        <f t="shared" si="7"/>
        <v>0</v>
      </c>
    </row>
    <row r="70" spans="1:8" ht="18" customHeight="1" hidden="1">
      <c r="A70" s="6">
        <v>59</v>
      </c>
      <c r="B70" s="5" t="s">
        <v>48</v>
      </c>
      <c r="C70" s="19">
        <v>120073930</v>
      </c>
      <c r="D70" s="84">
        <v>240</v>
      </c>
      <c r="E70" s="36" t="s">
        <v>63</v>
      </c>
      <c r="F70" s="106">
        <v>0</v>
      </c>
      <c r="G70" s="106">
        <v>0</v>
      </c>
      <c r="H70" s="106">
        <v>0</v>
      </c>
    </row>
    <row r="71" spans="1:8" ht="159" customHeight="1" hidden="1">
      <c r="A71" s="6">
        <v>60</v>
      </c>
      <c r="B71" s="74" t="s">
        <v>196</v>
      </c>
      <c r="C71" s="37">
        <v>120075080</v>
      </c>
      <c r="D71" s="36" t="s">
        <v>197</v>
      </c>
      <c r="E71" s="36" t="s">
        <v>62</v>
      </c>
      <c r="F71" s="96">
        <f aca="true" t="shared" si="8" ref="F71:H72">F72</f>
        <v>0</v>
      </c>
      <c r="G71" s="96">
        <f t="shared" si="8"/>
        <v>0</v>
      </c>
      <c r="H71" s="96">
        <f t="shared" si="8"/>
        <v>0</v>
      </c>
    </row>
    <row r="72" spans="1:8" ht="36" customHeight="1" hidden="1">
      <c r="A72" s="6">
        <v>61</v>
      </c>
      <c r="B72" s="70" t="s">
        <v>198</v>
      </c>
      <c r="C72" s="37">
        <v>120075080</v>
      </c>
      <c r="D72" s="84">
        <v>200</v>
      </c>
      <c r="E72" s="36"/>
      <c r="F72" s="96">
        <f t="shared" si="8"/>
        <v>0</v>
      </c>
      <c r="G72" s="96">
        <f t="shared" si="8"/>
        <v>0</v>
      </c>
      <c r="H72" s="96">
        <f t="shared" si="8"/>
        <v>0</v>
      </c>
    </row>
    <row r="73" spans="1:8" ht="36" customHeight="1" hidden="1">
      <c r="A73" s="6">
        <v>62</v>
      </c>
      <c r="B73" s="59" t="s">
        <v>58</v>
      </c>
      <c r="C73" s="37">
        <v>120075080</v>
      </c>
      <c r="D73" s="84">
        <v>240</v>
      </c>
      <c r="E73" s="36"/>
      <c r="F73" s="96">
        <v>0</v>
      </c>
      <c r="G73" s="96">
        <v>0</v>
      </c>
      <c r="H73" s="96">
        <v>0</v>
      </c>
    </row>
    <row r="74" spans="1:8" ht="172.5" customHeight="1" hidden="1">
      <c r="A74" s="6">
        <v>63</v>
      </c>
      <c r="B74" s="74" t="s">
        <v>199</v>
      </c>
      <c r="C74" s="37" t="s">
        <v>200</v>
      </c>
      <c r="D74" s="36" t="s">
        <v>197</v>
      </c>
      <c r="E74" s="36"/>
      <c r="F74" s="96">
        <f aca="true" t="shared" si="9" ref="F74:H75">F75</f>
        <v>0</v>
      </c>
      <c r="G74" s="96">
        <f t="shared" si="9"/>
        <v>0</v>
      </c>
      <c r="H74" s="96">
        <f t="shared" si="9"/>
        <v>0</v>
      </c>
    </row>
    <row r="75" spans="1:8" ht="35.25" customHeight="1" hidden="1">
      <c r="A75" s="6">
        <v>64</v>
      </c>
      <c r="B75" s="70" t="s">
        <v>198</v>
      </c>
      <c r="C75" s="37" t="s">
        <v>200</v>
      </c>
      <c r="D75" s="84">
        <v>200</v>
      </c>
      <c r="E75" s="36"/>
      <c r="F75" s="96">
        <f t="shared" si="9"/>
        <v>0</v>
      </c>
      <c r="G75" s="96">
        <f t="shared" si="9"/>
        <v>0</v>
      </c>
      <c r="H75" s="96">
        <f t="shared" si="9"/>
        <v>0</v>
      </c>
    </row>
    <row r="76" spans="1:8" ht="35.25" customHeight="1" hidden="1">
      <c r="A76" s="6">
        <v>65</v>
      </c>
      <c r="B76" s="59" t="s">
        <v>58</v>
      </c>
      <c r="C76" s="37" t="s">
        <v>200</v>
      </c>
      <c r="D76" s="84">
        <v>240</v>
      </c>
      <c r="E76" s="36"/>
      <c r="F76" s="96">
        <v>0</v>
      </c>
      <c r="G76" s="96">
        <v>0</v>
      </c>
      <c r="H76" s="96">
        <v>0</v>
      </c>
    </row>
    <row r="77" spans="1:8" ht="35.25" customHeight="1" hidden="1">
      <c r="A77" s="6">
        <v>66</v>
      </c>
      <c r="B77" s="59"/>
      <c r="C77" s="37"/>
      <c r="D77" s="84"/>
      <c r="E77" s="36"/>
      <c r="F77" s="96"/>
      <c r="G77" s="96"/>
      <c r="H77" s="96"/>
    </row>
    <row r="78" spans="1:8" ht="158.25" customHeight="1">
      <c r="A78" s="6">
        <v>67</v>
      </c>
      <c r="B78" s="88" t="s">
        <v>438</v>
      </c>
      <c r="C78" s="37">
        <v>120075080</v>
      </c>
      <c r="D78" s="84"/>
      <c r="E78" s="36" t="s">
        <v>63</v>
      </c>
      <c r="F78" s="96">
        <f aca="true" t="shared" si="10" ref="F78:H79">F79</f>
        <v>210200</v>
      </c>
      <c r="G78" s="96">
        <f t="shared" si="10"/>
        <v>218376</v>
      </c>
      <c r="H78" s="96">
        <f t="shared" si="10"/>
        <v>226893</v>
      </c>
    </row>
    <row r="79" spans="1:8" ht="35.25" customHeight="1">
      <c r="A79" s="6">
        <v>68</v>
      </c>
      <c r="B79" s="85" t="str">
        <f>B85</f>
        <v>Закупки товаров, работ и услуг для государственных (муниципальных) нужд</v>
      </c>
      <c r="C79" s="37">
        <v>120075080</v>
      </c>
      <c r="D79" s="84">
        <v>200</v>
      </c>
      <c r="E79" s="36" t="s">
        <v>63</v>
      </c>
      <c r="F79" s="96">
        <f t="shared" si="10"/>
        <v>210200</v>
      </c>
      <c r="G79" s="96">
        <f t="shared" si="10"/>
        <v>218376</v>
      </c>
      <c r="H79" s="96">
        <f t="shared" si="10"/>
        <v>226893</v>
      </c>
    </row>
    <row r="80" spans="1:8" ht="43.5" customHeight="1">
      <c r="A80" s="6">
        <v>69</v>
      </c>
      <c r="B80" s="85" t="str">
        <f>B86</f>
        <v>Иные закупки товаров, работ и услуг для обеспечения государственных (муниципальных) нужд</v>
      </c>
      <c r="C80" s="37">
        <v>120075080</v>
      </c>
      <c r="D80" s="36" t="s">
        <v>59</v>
      </c>
      <c r="E80" s="36" t="s">
        <v>63</v>
      </c>
      <c r="F80" s="96">
        <v>210200</v>
      </c>
      <c r="G80" s="96">
        <v>218376</v>
      </c>
      <c r="H80" s="96">
        <v>226893</v>
      </c>
    </row>
    <row r="81" spans="1:8" ht="159" customHeight="1">
      <c r="A81" s="6">
        <v>70</v>
      </c>
      <c r="B81" s="88" t="s">
        <v>438</v>
      </c>
      <c r="C81" s="37" t="s">
        <v>249</v>
      </c>
      <c r="D81" s="84"/>
      <c r="E81" s="36" t="s">
        <v>63</v>
      </c>
      <c r="F81" s="96">
        <f aca="true" t="shared" si="11" ref="F81:H82">F82</f>
        <v>2523</v>
      </c>
      <c r="G81" s="96">
        <f t="shared" si="11"/>
        <v>0</v>
      </c>
      <c r="H81" s="96">
        <f t="shared" si="11"/>
        <v>0</v>
      </c>
    </row>
    <row r="82" spans="1:8" ht="30.75" customHeight="1">
      <c r="A82" s="6">
        <v>71</v>
      </c>
      <c r="B82" s="59" t="s">
        <v>56</v>
      </c>
      <c r="C82" s="37" t="s">
        <v>249</v>
      </c>
      <c r="D82" s="84">
        <v>200</v>
      </c>
      <c r="E82" s="36" t="s">
        <v>63</v>
      </c>
      <c r="F82" s="96">
        <f t="shared" si="11"/>
        <v>2523</v>
      </c>
      <c r="G82" s="96">
        <f t="shared" si="11"/>
        <v>0</v>
      </c>
      <c r="H82" s="96">
        <f t="shared" si="11"/>
        <v>0</v>
      </c>
    </row>
    <row r="83" spans="1:8" ht="45" customHeight="1">
      <c r="A83" s="6">
        <v>72</v>
      </c>
      <c r="B83" s="85" t="str">
        <f>B86</f>
        <v>Иные закупки товаров, работ и услуг для обеспечения государственных (муниципальных) нужд</v>
      </c>
      <c r="C83" s="37" t="s">
        <v>249</v>
      </c>
      <c r="D83" s="84">
        <v>240</v>
      </c>
      <c r="E83" s="36" t="s">
        <v>63</v>
      </c>
      <c r="F83" s="96">
        <v>2523</v>
      </c>
      <c r="G83" s="96">
        <v>0</v>
      </c>
      <c r="H83" s="96">
        <v>0</v>
      </c>
    </row>
    <row r="84" spans="1:8" ht="154.5" customHeight="1">
      <c r="A84" s="6">
        <v>73</v>
      </c>
      <c r="B84" s="5" t="s">
        <v>114</v>
      </c>
      <c r="C84" s="18">
        <v>120081090</v>
      </c>
      <c r="D84" s="84"/>
      <c r="E84" s="36" t="s">
        <v>63</v>
      </c>
      <c r="F84" s="96">
        <f aca="true" t="shared" si="12" ref="F84:H87">F85</f>
        <v>143346.07</v>
      </c>
      <c r="G84" s="96">
        <f t="shared" si="12"/>
        <v>142400</v>
      </c>
      <c r="H84" s="96">
        <f t="shared" si="12"/>
        <v>162000</v>
      </c>
    </row>
    <row r="85" spans="1:8" ht="27.75" customHeight="1">
      <c r="A85" s="6">
        <v>74</v>
      </c>
      <c r="B85" s="10" t="s">
        <v>56</v>
      </c>
      <c r="C85" s="18">
        <v>120081090</v>
      </c>
      <c r="D85" s="84">
        <v>200</v>
      </c>
      <c r="E85" s="36" t="s">
        <v>63</v>
      </c>
      <c r="F85" s="96">
        <f t="shared" si="12"/>
        <v>143346.07</v>
      </c>
      <c r="G85" s="96">
        <f t="shared" si="12"/>
        <v>142400</v>
      </c>
      <c r="H85" s="96">
        <f t="shared" si="12"/>
        <v>162000</v>
      </c>
    </row>
    <row r="86" spans="1:8" ht="41.25" customHeight="1">
      <c r="A86" s="6">
        <v>75</v>
      </c>
      <c r="B86" s="10" t="s">
        <v>58</v>
      </c>
      <c r="C86" s="18">
        <v>120081090</v>
      </c>
      <c r="D86" s="84">
        <v>240</v>
      </c>
      <c r="E86" s="36"/>
      <c r="F86" s="96">
        <f t="shared" si="12"/>
        <v>143346.07</v>
      </c>
      <c r="G86" s="96">
        <f t="shared" si="12"/>
        <v>142400</v>
      </c>
      <c r="H86" s="96">
        <f t="shared" si="12"/>
        <v>162000</v>
      </c>
    </row>
    <row r="87" spans="1:8" ht="15.75" customHeight="1">
      <c r="A87" s="6">
        <v>76</v>
      </c>
      <c r="B87" s="5" t="s">
        <v>60</v>
      </c>
      <c r="C87" s="18">
        <v>120081090</v>
      </c>
      <c r="D87" s="84">
        <v>240</v>
      </c>
      <c r="E87" s="36" t="s">
        <v>62</v>
      </c>
      <c r="F87" s="96">
        <f t="shared" si="12"/>
        <v>143346.07</v>
      </c>
      <c r="G87" s="96">
        <f t="shared" si="12"/>
        <v>142400</v>
      </c>
      <c r="H87" s="96">
        <f t="shared" si="12"/>
        <v>162000</v>
      </c>
    </row>
    <row r="88" spans="1:8" ht="15.75" customHeight="1">
      <c r="A88" s="6">
        <v>77</v>
      </c>
      <c r="B88" s="85" t="s">
        <v>48</v>
      </c>
      <c r="C88" s="37">
        <v>120081090</v>
      </c>
      <c r="D88" s="84">
        <v>240</v>
      </c>
      <c r="E88" s="36" t="s">
        <v>63</v>
      </c>
      <c r="F88" s="96">
        <v>143346.07</v>
      </c>
      <c r="G88" s="96">
        <v>142400</v>
      </c>
      <c r="H88" s="96">
        <v>162000</v>
      </c>
    </row>
    <row r="89" spans="1:8" ht="147" customHeight="1">
      <c r="A89" s="6">
        <v>78</v>
      </c>
      <c r="B89" s="85" t="str">
        <f>'прил 6 ведом'!B104</f>
        <v>Содержание автомобильных дорог и инженерных сооружений на них в границах поселений в рамках подпрограммы "Содержание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89" s="37">
        <f>C90</f>
        <v>120082120</v>
      </c>
      <c r="D89" s="84">
        <v>200</v>
      </c>
      <c r="E89" s="36"/>
      <c r="F89" s="96">
        <f>'прил 6 ведом'!G104</f>
        <v>157626.89</v>
      </c>
      <c r="G89" s="96">
        <v>0</v>
      </c>
      <c r="H89" s="96">
        <v>0</v>
      </c>
    </row>
    <row r="90" spans="1:8" ht="31.5" customHeight="1">
      <c r="A90" s="6">
        <v>79</v>
      </c>
      <c r="B90" s="85" t="str">
        <f>B85</f>
        <v>Закупки товаров, работ и услуг для государственных (муниципальных) нужд</v>
      </c>
      <c r="C90" s="37">
        <f>C91</f>
        <v>120082120</v>
      </c>
      <c r="D90" s="84">
        <v>240</v>
      </c>
      <c r="E90" s="36" t="s">
        <v>62</v>
      </c>
      <c r="F90" s="96">
        <f>'прил 6 ведом'!G105</f>
        <v>157626.89</v>
      </c>
      <c r="G90" s="96">
        <v>0</v>
      </c>
      <c r="H90" s="96">
        <v>0</v>
      </c>
    </row>
    <row r="91" spans="1:8" ht="51" customHeight="1">
      <c r="A91" s="6">
        <v>80</v>
      </c>
      <c r="B91" s="85" t="str">
        <f>B86</f>
        <v>Иные закупки товаров, работ и услуг для обеспечения государственных (муниципальных) нужд</v>
      </c>
      <c r="C91" s="37">
        <v>120082120</v>
      </c>
      <c r="D91" s="84">
        <v>240</v>
      </c>
      <c r="E91" s="36" t="s">
        <v>63</v>
      </c>
      <c r="F91" s="96">
        <f>'прил 6 ведом'!G106</f>
        <v>157626.89</v>
      </c>
      <c r="G91" s="96">
        <v>0</v>
      </c>
      <c r="H91" s="96">
        <v>0</v>
      </c>
    </row>
    <row r="92" spans="1:8" s="58" customFormat="1" ht="145.5" customHeight="1">
      <c r="A92" s="6">
        <v>81</v>
      </c>
      <c r="B92" s="56" t="s">
        <v>380</v>
      </c>
      <c r="C92" s="37" t="s">
        <v>374</v>
      </c>
      <c r="D92" s="84"/>
      <c r="E92" s="36" t="s">
        <v>63</v>
      </c>
      <c r="F92" s="96">
        <f aca="true" t="shared" si="13" ref="F92:H93">F93</f>
        <v>3109322</v>
      </c>
      <c r="G92" s="96">
        <f t="shared" si="13"/>
        <v>0</v>
      </c>
      <c r="H92" s="96">
        <f t="shared" si="13"/>
        <v>0</v>
      </c>
    </row>
    <row r="93" spans="1:8" s="58" customFormat="1" ht="33" customHeight="1">
      <c r="A93" s="6">
        <v>82</v>
      </c>
      <c r="B93" s="85" t="s">
        <v>56</v>
      </c>
      <c r="C93" s="37" t="s">
        <v>374</v>
      </c>
      <c r="D93" s="84">
        <v>200</v>
      </c>
      <c r="E93" s="36" t="s">
        <v>63</v>
      </c>
      <c r="F93" s="96">
        <f t="shared" si="13"/>
        <v>3109322</v>
      </c>
      <c r="G93" s="96">
        <f t="shared" si="13"/>
        <v>0</v>
      </c>
      <c r="H93" s="96">
        <f t="shared" si="13"/>
        <v>0</v>
      </c>
    </row>
    <row r="94" spans="1:8" s="58" customFormat="1" ht="43.5" customHeight="1">
      <c r="A94" s="6">
        <v>83</v>
      </c>
      <c r="B94" s="85" t="s">
        <v>58</v>
      </c>
      <c r="C94" s="37" t="s">
        <v>374</v>
      </c>
      <c r="D94" s="84">
        <v>240</v>
      </c>
      <c r="E94" s="36" t="s">
        <v>63</v>
      </c>
      <c r="F94" s="96">
        <v>3109322</v>
      </c>
      <c r="G94" s="96">
        <v>0</v>
      </c>
      <c r="H94" s="96">
        <v>0</v>
      </c>
    </row>
    <row r="95" spans="1:8" s="58" customFormat="1" ht="157.5" customHeight="1">
      <c r="A95" s="6">
        <v>84</v>
      </c>
      <c r="B95" s="56" t="s">
        <v>381</v>
      </c>
      <c r="C95" s="37" t="s">
        <v>374</v>
      </c>
      <c r="D95" s="84"/>
      <c r="E95" s="36" t="s">
        <v>63</v>
      </c>
      <c r="F95" s="96">
        <f aca="true" t="shared" si="14" ref="F95:H96">F96</f>
        <v>37311.9</v>
      </c>
      <c r="G95" s="96">
        <f t="shared" si="14"/>
        <v>0</v>
      </c>
      <c r="H95" s="96">
        <f t="shared" si="14"/>
        <v>0</v>
      </c>
    </row>
    <row r="96" spans="1:8" s="58" customFormat="1" ht="42" customHeight="1">
      <c r="A96" s="6">
        <v>85</v>
      </c>
      <c r="B96" s="85" t="s">
        <v>379</v>
      </c>
      <c r="C96" s="37" t="s">
        <v>374</v>
      </c>
      <c r="D96" s="84">
        <v>200</v>
      </c>
      <c r="E96" s="36" t="s">
        <v>63</v>
      </c>
      <c r="F96" s="96">
        <f t="shared" si="14"/>
        <v>37311.9</v>
      </c>
      <c r="G96" s="96">
        <f t="shared" si="14"/>
        <v>0</v>
      </c>
      <c r="H96" s="96">
        <f t="shared" si="14"/>
        <v>0</v>
      </c>
    </row>
    <row r="97" spans="1:8" s="58" customFormat="1" ht="43.5" customHeight="1">
      <c r="A97" s="6">
        <v>86</v>
      </c>
      <c r="B97" s="85" t="s">
        <v>58</v>
      </c>
      <c r="C97" s="37" t="s">
        <v>374</v>
      </c>
      <c r="D97" s="84">
        <v>240</v>
      </c>
      <c r="E97" s="36" t="s">
        <v>63</v>
      </c>
      <c r="F97" s="96">
        <v>37311.9</v>
      </c>
      <c r="G97" s="96">
        <v>0</v>
      </c>
      <c r="H97" s="96">
        <v>0</v>
      </c>
    </row>
    <row r="98" spans="1:8" ht="39" customHeight="1">
      <c r="A98" s="6">
        <v>87</v>
      </c>
      <c r="B98" s="10" t="s">
        <v>385</v>
      </c>
      <c r="C98" s="19">
        <v>130000000</v>
      </c>
      <c r="D98" s="84"/>
      <c r="E98" s="36" t="s">
        <v>63</v>
      </c>
      <c r="F98" s="96">
        <f>F101+F104</f>
        <v>36600</v>
      </c>
      <c r="G98" s="96">
        <f>G101+G104</f>
        <v>0</v>
      </c>
      <c r="H98" s="96">
        <f>H101+H104</f>
        <v>0</v>
      </c>
    </row>
    <row r="99" spans="1:8" s="58" customFormat="1" ht="141.75" customHeight="1">
      <c r="A99" s="6">
        <v>88</v>
      </c>
      <c r="B99" s="75" t="s">
        <v>439</v>
      </c>
      <c r="C99" s="37" t="s">
        <v>377</v>
      </c>
      <c r="D99" s="84"/>
      <c r="E99" s="36" t="s">
        <v>63</v>
      </c>
      <c r="F99" s="96">
        <f aca="true" t="shared" si="15" ref="F99:H100">F100</f>
        <v>30000</v>
      </c>
      <c r="G99" s="96">
        <f t="shared" si="15"/>
        <v>0</v>
      </c>
      <c r="H99" s="96">
        <f t="shared" si="15"/>
        <v>0</v>
      </c>
    </row>
    <row r="100" spans="1:8" s="58" customFormat="1" ht="38.25" customHeight="1">
      <c r="A100" s="6">
        <v>89</v>
      </c>
      <c r="B100" s="71" t="s">
        <v>382</v>
      </c>
      <c r="C100" s="37" t="s">
        <v>377</v>
      </c>
      <c r="D100" s="84">
        <v>200</v>
      </c>
      <c r="E100" s="36" t="s">
        <v>63</v>
      </c>
      <c r="F100" s="96">
        <f t="shared" si="15"/>
        <v>30000</v>
      </c>
      <c r="G100" s="96">
        <f t="shared" si="15"/>
        <v>0</v>
      </c>
      <c r="H100" s="96">
        <f t="shared" si="15"/>
        <v>0</v>
      </c>
    </row>
    <row r="101" spans="1:8" s="58" customFormat="1" ht="39.75" customHeight="1">
      <c r="A101" s="6">
        <v>90</v>
      </c>
      <c r="B101" s="71" t="s">
        <v>206</v>
      </c>
      <c r="C101" s="37" t="s">
        <v>377</v>
      </c>
      <c r="D101" s="84">
        <v>240</v>
      </c>
      <c r="E101" s="36" t="s">
        <v>63</v>
      </c>
      <c r="F101" s="96">
        <v>30000</v>
      </c>
      <c r="G101" s="96">
        <v>0</v>
      </c>
      <c r="H101" s="96">
        <v>0</v>
      </c>
    </row>
    <row r="102" spans="1:8" s="58" customFormat="1" ht="129.75" customHeight="1">
      <c r="A102" s="6">
        <v>91</v>
      </c>
      <c r="B102" s="76" t="s">
        <v>383</v>
      </c>
      <c r="C102" s="37" t="s">
        <v>377</v>
      </c>
      <c r="D102" s="84"/>
      <c r="E102" s="36" t="s">
        <v>63</v>
      </c>
      <c r="F102" s="96">
        <f aca="true" t="shared" si="16" ref="F102:H103">F103</f>
        <v>6600</v>
      </c>
      <c r="G102" s="96">
        <f t="shared" si="16"/>
        <v>0</v>
      </c>
      <c r="H102" s="96">
        <f t="shared" si="16"/>
        <v>0</v>
      </c>
    </row>
    <row r="103" spans="1:8" s="58" customFormat="1" ht="32.25" customHeight="1">
      <c r="A103" s="6">
        <v>92</v>
      </c>
      <c r="B103" s="85" t="s">
        <v>56</v>
      </c>
      <c r="C103" s="37" t="s">
        <v>377</v>
      </c>
      <c r="D103" s="84">
        <v>200</v>
      </c>
      <c r="E103" s="36" t="s">
        <v>63</v>
      </c>
      <c r="F103" s="96">
        <f t="shared" si="16"/>
        <v>6600</v>
      </c>
      <c r="G103" s="96">
        <f t="shared" si="16"/>
        <v>0</v>
      </c>
      <c r="H103" s="96">
        <f t="shared" si="16"/>
        <v>0</v>
      </c>
    </row>
    <row r="104" spans="1:8" s="58" customFormat="1" ht="40.5" customHeight="1">
      <c r="A104" s="6">
        <v>93</v>
      </c>
      <c r="B104" s="71" t="s">
        <v>206</v>
      </c>
      <c r="C104" s="37" t="s">
        <v>377</v>
      </c>
      <c r="D104" s="36" t="s">
        <v>59</v>
      </c>
      <c r="E104" s="36" t="s">
        <v>63</v>
      </c>
      <c r="F104" s="98">
        <v>6600</v>
      </c>
      <c r="G104" s="96">
        <v>0</v>
      </c>
      <c r="H104" s="96">
        <v>0</v>
      </c>
    </row>
    <row r="105" spans="1:8" ht="29.25" customHeight="1">
      <c r="A105" s="6">
        <v>94</v>
      </c>
      <c r="B105" s="5" t="s">
        <v>175</v>
      </c>
      <c r="C105" s="19"/>
      <c r="D105" s="84"/>
      <c r="E105" s="9" t="s">
        <v>1</v>
      </c>
      <c r="F105" s="96">
        <f aca="true" t="shared" si="17" ref="F105:H107">F106</f>
        <v>96848</v>
      </c>
      <c r="G105" s="96">
        <f t="shared" si="17"/>
        <v>51000</v>
      </c>
      <c r="H105" s="96">
        <f t="shared" si="17"/>
        <v>0</v>
      </c>
    </row>
    <row r="106" spans="1:8" ht="15.75" customHeight="1">
      <c r="A106" s="6">
        <v>95</v>
      </c>
      <c r="B106" s="5" t="s">
        <v>245</v>
      </c>
      <c r="C106" s="19"/>
      <c r="D106" s="84"/>
      <c r="E106" s="36"/>
      <c r="F106" s="96">
        <f t="shared" si="17"/>
        <v>96848</v>
      </c>
      <c r="G106" s="96">
        <f t="shared" si="17"/>
        <v>51000</v>
      </c>
      <c r="H106" s="96">
        <f t="shared" si="17"/>
        <v>0</v>
      </c>
    </row>
    <row r="107" spans="1:8" ht="41.25" customHeight="1">
      <c r="A107" s="6">
        <v>96</v>
      </c>
      <c r="B107" s="5" t="s">
        <v>123</v>
      </c>
      <c r="C107" s="18">
        <v>100000000</v>
      </c>
      <c r="D107" s="84"/>
      <c r="E107" s="9" t="s">
        <v>244</v>
      </c>
      <c r="F107" s="96">
        <f t="shared" si="17"/>
        <v>96848</v>
      </c>
      <c r="G107" s="96">
        <f t="shared" si="17"/>
        <v>51000</v>
      </c>
      <c r="H107" s="96">
        <f t="shared" si="17"/>
        <v>0</v>
      </c>
    </row>
    <row r="108" spans="1:8" ht="41.25" customHeight="1">
      <c r="A108" s="6">
        <v>97</v>
      </c>
      <c r="B108" s="5" t="s">
        <v>246</v>
      </c>
      <c r="C108" s="18">
        <v>1300000000</v>
      </c>
      <c r="D108" s="84"/>
      <c r="E108" s="9" t="s">
        <v>244</v>
      </c>
      <c r="F108" s="96">
        <f>F111+F114+F133</f>
        <v>96848</v>
      </c>
      <c r="G108" s="96">
        <f>G111+G114+G133</f>
        <v>51000</v>
      </c>
      <c r="H108" s="96">
        <f>H111+H114+H133</f>
        <v>0</v>
      </c>
    </row>
    <row r="109" spans="1:8" ht="129.75" customHeight="1">
      <c r="A109" s="6">
        <v>98</v>
      </c>
      <c r="B109" s="56" t="s">
        <v>119</v>
      </c>
      <c r="C109" s="37">
        <v>130074120</v>
      </c>
      <c r="D109" s="84"/>
      <c r="E109" s="36" t="s">
        <v>244</v>
      </c>
      <c r="F109" s="96">
        <f aca="true" t="shared" si="18" ref="F109:H110">F110</f>
        <v>45188</v>
      </c>
      <c r="G109" s="96">
        <f t="shared" si="18"/>
        <v>0</v>
      </c>
      <c r="H109" s="96">
        <f t="shared" si="18"/>
        <v>0</v>
      </c>
    </row>
    <row r="110" spans="1:8" ht="33.75" customHeight="1">
      <c r="A110" s="6">
        <v>99</v>
      </c>
      <c r="B110" s="57" t="s">
        <v>56</v>
      </c>
      <c r="C110" s="37">
        <v>130074120</v>
      </c>
      <c r="D110" s="36" t="s">
        <v>57</v>
      </c>
      <c r="E110" s="36" t="s">
        <v>244</v>
      </c>
      <c r="F110" s="96">
        <f t="shared" si="18"/>
        <v>45188</v>
      </c>
      <c r="G110" s="96">
        <f t="shared" si="18"/>
        <v>0</v>
      </c>
      <c r="H110" s="96">
        <f t="shared" si="18"/>
        <v>0</v>
      </c>
    </row>
    <row r="111" spans="1:8" ht="41.25" customHeight="1">
      <c r="A111" s="6">
        <v>100</v>
      </c>
      <c r="B111" s="57" t="s">
        <v>58</v>
      </c>
      <c r="C111" s="37">
        <v>130074120</v>
      </c>
      <c r="D111" s="36" t="s">
        <v>59</v>
      </c>
      <c r="E111" s="36" t="s">
        <v>244</v>
      </c>
      <c r="F111" s="98">
        <v>45188</v>
      </c>
      <c r="G111" s="96">
        <v>0</v>
      </c>
      <c r="H111" s="96">
        <v>0</v>
      </c>
    </row>
    <row r="112" spans="1:8" ht="130.5" customHeight="1">
      <c r="A112" s="6">
        <v>101</v>
      </c>
      <c r="B112" s="57" t="s">
        <v>247</v>
      </c>
      <c r="C112" s="37" t="s">
        <v>248</v>
      </c>
      <c r="D112" s="84"/>
      <c r="E112" s="36" t="s">
        <v>244</v>
      </c>
      <c r="F112" s="96">
        <f aca="true" t="shared" si="19" ref="F112:H113">F113</f>
        <v>2259</v>
      </c>
      <c r="G112" s="96">
        <f t="shared" si="19"/>
        <v>0</v>
      </c>
      <c r="H112" s="96">
        <f t="shared" si="19"/>
        <v>0</v>
      </c>
    </row>
    <row r="113" spans="1:8" ht="41.25" customHeight="1">
      <c r="A113" s="6">
        <v>102</v>
      </c>
      <c r="B113" s="85" t="s">
        <v>56</v>
      </c>
      <c r="C113" s="37" t="s">
        <v>248</v>
      </c>
      <c r="D113" s="36" t="s">
        <v>57</v>
      </c>
      <c r="E113" s="36" t="s">
        <v>244</v>
      </c>
      <c r="F113" s="96">
        <f t="shared" si="19"/>
        <v>2259</v>
      </c>
      <c r="G113" s="96">
        <f t="shared" si="19"/>
        <v>0</v>
      </c>
      <c r="H113" s="96">
        <f t="shared" si="19"/>
        <v>0</v>
      </c>
    </row>
    <row r="114" spans="1:8" ht="41.25" customHeight="1">
      <c r="A114" s="6">
        <v>103</v>
      </c>
      <c r="B114" s="57" t="s">
        <v>58</v>
      </c>
      <c r="C114" s="37" t="s">
        <v>248</v>
      </c>
      <c r="D114" s="36" t="s">
        <v>59</v>
      </c>
      <c r="E114" s="36" t="s">
        <v>244</v>
      </c>
      <c r="F114" s="98">
        <v>2259</v>
      </c>
      <c r="G114" s="96">
        <v>0</v>
      </c>
      <c r="H114" s="96">
        <v>0</v>
      </c>
    </row>
    <row r="115" spans="1:8" ht="66.75" customHeight="1">
      <c r="A115" s="6">
        <v>104</v>
      </c>
      <c r="B115" s="5" t="s">
        <v>123</v>
      </c>
      <c r="C115" s="18">
        <v>100000000</v>
      </c>
      <c r="D115" s="84"/>
      <c r="E115" s="9" t="s">
        <v>2</v>
      </c>
      <c r="F115" s="96">
        <f>F116</f>
        <v>49401</v>
      </c>
      <c r="G115" s="96">
        <f>G116</f>
        <v>51000</v>
      </c>
      <c r="H115" s="96">
        <f>H116</f>
        <v>0</v>
      </c>
    </row>
    <row r="116" spans="1:8" ht="40.5" customHeight="1">
      <c r="A116" s="6">
        <v>105</v>
      </c>
      <c r="B116" s="85" t="s">
        <v>31</v>
      </c>
      <c r="C116" s="37">
        <v>130000000</v>
      </c>
      <c r="D116" s="36"/>
      <c r="E116" s="9" t="s">
        <v>2</v>
      </c>
      <c r="F116" s="96">
        <f>F129</f>
        <v>49401</v>
      </c>
      <c r="G116" s="96">
        <f>G129</f>
        <v>51000</v>
      </c>
      <c r="H116" s="96">
        <f>H129</f>
        <v>0</v>
      </c>
    </row>
    <row r="117" spans="1:8" ht="40.5" customHeight="1" hidden="1">
      <c r="A117" s="6">
        <v>106</v>
      </c>
      <c r="B117" s="38"/>
      <c r="C117" s="39"/>
      <c r="D117" s="42"/>
      <c r="E117" s="42"/>
      <c r="F117" s="104"/>
      <c r="G117" s="104"/>
      <c r="H117" s="104"/>
    </row>
    <row r="118" spans="1:8" ht="40.5" customHeight="1" hidden="1">
      <c r="A118" s="6">
        <v>107</v>
      </c>
      <c r="B118" s="38"/>
      <c r="C118" s="39"/>
      <c r="D118" s="42"/>
      <c r="E118" s="42"/>
      <c r="F118" s="104"/>
      <c r="G118" s="104"/>
      <c r="H118" s="104"/>
    </row>
    <row r="119" spans="1:8" ht="40.5" customHeight="1" hidden="1">
      <c r="A119" s="6">
        <v>108</v>
      </c>
      <c r="B119" s="38"/>
      <c r="C119" s="39"/>
      <c r="D119" s="42"/>
      <c r="E119" s="42"/>
      <c r="F119" s="104"/>
      <c r="G119" s="104"/>
      <c r="H119" s="104"/>
    </row>
    <row r="120" spans="1:8" ht="40.5" customHeight="1" hidden="1">
      <c r="A120" s="6">
        <v>109</v>
      </c>
      <c r="B120" s="38"/>
      <c r="C120" s="39"/>
      <c r="D120" s="42"/>
      <c r="E120" s="42"/>
      <c r="F120" s="104"/>
      <c r="G120" s="104"/>
      <c r="H120" s="104"/>
    </row>
    <row r="121" spans="1:8" ht="40.5" customHeight="1" hidden="1">
      <c r="A121" s="6">
        <v>110</v>
      </c>
      <c r="B121" s="38"/>
      <c r="C121" s="39"/>
      <c r="D121" s="42"/>
      <c r="E121" s="42"/>
      <c r="F121" s="104"/>
      <c r="G121" s="104"/>
      <c r="H121" s="104"/>
    </row>
    <row r="122" spans="1:8" ht="40.5" customHeight="1" hidden="1">
      <c r="A122" s="6">
        <v>111</v>
      </c>
      <c r="B122" s="38"/>
      <c r="C122" s="39"/>
      <c r="D122" s="42"/>
      <c r="E122" s="42"/>
      <c r="F122" s="104"/>
      <c r="G122" s="104"/>
      <c r="H122" s="104"/>
    </row>
    <row r="123" spans="1:8" ht="40.5" customHeight="1" hidden="1">
      <c r="A123" s="6">
        <v>112</v>
      </c>
      <c r="B123" s="38"/>
      <c r="C123" s="39"/>
      <c r="D123" s="42"/>
      <c r="E123" s="42"/>
      <c r="F123" s="104"/>
      <c r="G123" s="104"/>
      <c r="H123" s="104"/>
    </row>
    <row r="124" spans="1:8" ht="40.5" customHeight="1" hidden="1">
      <c r="A124" s="6">
        <v>113</v>
      </c>
      <c r="B124" s="38"/>
      <c r="C124" s="39"/>
      <c r="D124" s="42"/>
      <c r="E124" s="42"/>
      <c r="F124" s="104"/>
      <c r="G124" s="104"/>
      <c r="H124" s="104"/>
    </row>
    <row r="125" spans="1:8" ht="40.5" customHeight="1" hidden="1">
      <c r="A125" s="6">
        <v>114</v>
      </c>
      <c r="B125" s="38"/>
      <c r="C125" s="39"/>
      <c r="D125" s="42"/>
      <c r="E125" s="42"/>
      <c r="F125" s="104"/>
      <c r="G125" s="104"/>
      <c r="H125" s="104"/>
    </row>
    <row r="126" spans="1:8" ht="40.5" customHeight="1" hidden="1">
      <c r="A126" s="6">
        <v>115</v>
      </c>
      <c r="B126" s="38"/>
      <c r="C126" s="39"/>
      <c r="D126" s="42"/>
      <c r="E126" s="42"/>
      <c r="F126" s="104"/>
      <c r="G126" s="104"/>
      <c r="H126" s="104"/>
    </row>
    <row r="127" spans="1:8" ht="40.5" customHeight="1" hidden="1">
      <c r="A127" s="6">
        <v>116</v>
      </c>
      <c r="B127" s="38"/>
      <c r="C127" s="39"/>
      <c r="D127" s="42"/>
      <c r="E127" s="42"/>
      <c r="F127" s="104"/>
      <c r="G127" s="104"/>
      <c r="H127" s="104"/>
    </row>
    <row r="128" spans="1:8" ht="40.5" customHeight="1" hidden="1">
      <c r="A128" s="6">
        <v>117</v>
      </c>
      <c r="B128" s="38"/>
      <c r="C128" s="39"/>
      <c r="D128" s="42"/>
      <c r="E128" s="42"/>
      <c r="F128" s="104"/>
      <c r="G128" s="104"/>
      <c r="H128" s="104"/>
    </row>
    <row r="129" spans="1:8" ht="126.75" customHeight="1">
      <c r="A129" s="6">
        <v>118</v>
      </c>
      <c r="B129" s="5" t="s">
        <v>118</v>
      </c>
      <c r="C129" s="18">
        <v>130082020</v>
      </c>
      <c r="D129" s="36"/>
      <c r="E129" s="36"/>
      <c r="F129" s="107">
        <f aca="true" t="shared" si="20" ref="F129:H132">F130</f>
        <v>49401</v>
      </c>
      <c r="G129" s="107">
        <f t="shared" si="20"/>
        <v>51000</v>
      </c>
      <c r="H129" s="107">
        <f t="shared" si="20"/>
        <v>0</v>
      </c>
    </row>
    <row r="130" spans="1:8" ht="30" customHeight="1">
      <c r="A130" s="6">
        <v>119</v>
      </c>
      <c r="B130" s="10" t="s">
        <v>56</v>
      </c>
      <c r="C130" s="19">
        <v>130082020</v>
      </c>
      <c r="D130" s="36" t="s">
        <v>57</v>
      </c>
      <c r="E130" s="36"/>
      <c r="F130" s="96">
        <f t="shared" si="20"/>
        <v>49401</v>
      </c>
      <c r="G130" s="96">
        <f t="shared" si="20"/>
        <v>51000</v>
      </c>
      <c r="H130" s="96">
        <f t="shared" si="20"/>
        <v>0</v>
      </c>
    </row>
    <row r="131" spans="1:8" ht="42.75" customHeight="1">
      <c r="A131" s="6">
        <v>120</v>
      </c>
      <c r="B131" s="10" t="s">
        <v>58</v>
      </c>
      <c r="C131" s="19">
        <v>130082020</v>
      </c>
      <c r="D131" s="36" t="s">
        <v>59</v>
      </c>
      <c r="E131" s="36"/>
      <c r="F131" s="96">
        <f t="shared" si="20"/>
        <v>49401</v>
      </c>
      <c r="G131" s="96">
        <f t="shared" si="20"/>
        <v>51000</v>
      </c>
      <c r="H131" s="96">
        <f t="shared" si="20"/>
        <v>0</v>
      </c>
    </row>
    <row r="132" spans="1:8" ht="30" customHeight="1">
      <c r="A132" s="6">
        <v>121</v>
      </c>
      <c r="B132" s="5" t="s">
        <v>175</v>
      </c>
      <c r="C132" s="18">
        <v>130082020</v>
      </c>
      <c r="D132" s="84">
        <v>240</v>
      </c>
      <c r="E132" s="36"/>
      <c r="F132" s="96">
        <f t="shared" si="20"/>
        <v>49401</v>
      </c>
      <c r="G132" s="96">
        <f t="shared" si="20"/>
        <v>51000</v>
      </c>
      <c r="H132" s="96">
        <f t="shared" si="20"/>
        <v>0</v>
      </c>
    </row>
    <row r="133" spans="1:8" ht="39" customHeight="1">
      <c r="A133" s="6">
        <v>122</v>
      </c>
      <c r="B133" s="5" t="s">
        <v>0</v>
      </c>
      <c r="C133" s="18">
        <v>130082020</v>
      </c>
      <c r="D133" s="84">
        <v>240</v>
      </c>
      <c r="E133" s="36" t="s">
        <v>2</v>
      </c>
      <c r="F133" s="96">
        <v>49401</v>
      </c>
      <c r="G133" s="96">
        <v>51000</v>
      </c>
      <c r="H133" s="96">
        <v>0</v>
      </c>
    </row>
    <row r="134" spans="1:8" ht="28.5" customHeight="1">
      <c r="A134" s="6">
        <v>123</v>
      </c>
      <c r="B134" s="38" t="s">
        <v>133</v>
      </c>
      <c r="C134" s="39">
        <v>1400000000</v>
      </c>
      <c r="D134" s="41"/>
      <c r="E134" s="42"/>
      <c r="F134" s="104">
        <f>F135+F141+F146</f>
        <v>46631</v>
      </c>
      <c r="G134" s="104">
        <f>G135+G141+G146</f>
        <v>41635</v>
      </c>
      <c r="H134" s="104">
        <f>H135+H141+H146</f>
        <v>41635</v>
      </c>
    </row>
    <row r="135" spans="1:8" ht="129" customHeight="1">
      <c r="A135" s="6">
        <v>124</v>
      </c>
      <c r="B135" s="5" t="s">
        <v>134</v>
      </c>
      <c r="C135" s="18">
        <v>140075550</v>
      </c>
      <c r="D135" s="84"/>
      <c r="E135" s="36"/>
      <c r="F135" s="96">
        <f>F136</f>
        <v>41635</v>
      </c>
      <c r="G135" s="96">
        <f aca="true" t="shared" si="21" ref="G135:H139">G136</f>
        <v>41635</v>
      </c>
      <c r="H135" s="96">
        <f t="shared" si="21"/>
        <v>41635</v>
      </c>
    </row>
    <row r="136" spans="1:8" ht="28.5" customHeight="1">
      <c r="A136" s="6">
        <v>125</v>
      </c>
      <c r="B136" s="10" t="s">
        <v>56</v>
      </c>
      <c r="C136" s="18">
        <v>140075550</v>
      </c>
      <c r="D136" s="84">
        <v>200</v>
      </c>
      <c r="E136" s="36"/>
      <c r="F136" s="96">
        <f>F137</f>
        <v>41635</v>
      </c>
      <c r="G136" s="96">
        <f t="shared" si="21"/>
        <v>41635</v>
      </c>
      <c r="H136" s="96">
        <f t="shared" si="21"/>
        <v>41635</v>
      </c>
    </row>
    <row r="137" spans="1:8" ht="39.75" customHeight="1">
      <c r="A137" s="6">
        <v>126</v>
      </c>
      <c r="B137" s="10" t="s">
        <v>58</v>
      </c>
      <c r="C137" s="18">
        <v>140075550</v>
      </c>
      <c r="D137" s="84">
        <v>240</v>
      </c>
      <c r="E137" s="36"/>
      <c r="F137" s="96">
        <f>F139</f>
        <v>41635</v>
      </c>
      <c r="G137" s="96">
        <f>G139</f>
        <v>41635</v>
      </c>
      <c r="H137" s="96">
        <f>H139</f>
        <v>41635</v>
      </c>
    </row>
    <row r="138" spans="1:8" ht="39.75" customHeight="1" hidden="1">
      <c r="A138" s="6">
        <v>127</v>
      </c>
      <c r="B138" s="10"/>
      <c r="C138" s="18"/>
      <c r="D138" s="84"/>
      <c r="E138" s="36"/>
      <c r="F138" s="96"/>
      <c r="G138" s="96"/>
      <c r="H138" s="96"/>
    </row>
    <row r="139" spans="1:8" ht="15.75" customHeight="1">
      <c r="A139" s="6">
        <v>128</v>
      </c>
      <c r="B139" s="5" t="s">
        <v>125</v>
      </c>
      <c r="C139" s="18">
        <v>140075550</v>
      </c>
      <c r="D139" s="84">
        <v>240</v>
      </c>
      <c r="E139" s="36" t="s">
        <v>126</v>
      </c>
      <c r="F139" s="96">
        <f>F140</f>
        <v>41635</v>
      </c>
      <c r="G139" s="96">
        <f t="shared" si="21"/>
        <v>41635</v>
      </c>
      <c r="H139" s="96">
        <f t="shared" si="21"/>
        <v>41635</v>
      </c>
    </row>
    <row r="140" spans="1:8" ht="15.75" customHeight="1">
      <c r="A140" s="6">
        <v>129</v>
      </c>
      <c r="B140" s="5" t="s">
        <v>127</v>
      </c>
      <c r="C140" s="18">
        <v>140075550</v>
      </c>
      <c r="D140" s="84">
        <v>240</v>
      </c>
      <c r="E140" s="36" t="s">
        <v>128</v>
      </c>
      <c r="F140" s="96">
        <v>41635</v>
      </c>
      <c r="G140" s="96">
        <v>41635</v>
      </c>
      <c r="H140" s="96">
        <v>41635</v>
      </c>
    </row>
    <row r="141" spans="1:8" ht="118.5" customHeight="1" hidden="1">
      <c r="A141" s="6">
        <v>130</v>
      </c>
      <c r="B141" s="5" t="s">
        <v>136</v>
      </c>
      <c r="C141" s="18" t="s">
        <v>86</v>
      </c>
      <c r="D141" s="84"/>
      <c r="E141" s="36"/>
      <c r="F141" s="96">
        <f>F142</f>
        <v>0</v>
      </c>
      <c r="G141" s="96">
        <f aca="true" t="shared" si="22" ref="G141:H144">G142</f>
        <v>0</v>
      </c>
      <c r="H141" s="96">
        <f t="shared" si="22"/>
        <v>0</v>
      </c>
    </row>
    <row r="142" spans="1:8" ht="33.75" customHeight="1" hidden="1">
      <c r="A142" s="6">
        <v>131</v>
      </c>
      <c r="B142" s="10" t="s">
        <v>56</v>
      </c>
      <c r="C142" s="18" t="s">
        <v>86</v>
      </c>
      <c r="D142" s="84">
        <v>200</v>
      </c>
      <c r="E142" s="36"/>
      <c r="F142" s="96">
        <f>F143</f>
        <v>0</v>
      </c>
      <c r="G142" s="96">
        <f t="shared" si="22"/>
        <v>0</v>
      </c>
      <c r="H142" s="96">
        <f t="shared" si="22"/>
        <v>0</v>
      </c>
    </row>
    <row r="143" spans="1:8" ht="42" customHeight="1" hidden="1">
      <c r="A143" s="6">
        <v>132</v>
      </c>
      <c r="B143" s="10" t="s">
        <v>58</v>
      </c>
      <c r="C143" s="18" t="s">
        <v>86</v>
      </c>
      <c r="D143" s="84">
        <v>240</v>
      </c>
      <c r="E143" s="36"/>
      <c r="F143" s="96">
        <f>F144</f>
        <v>0</v>
      </c>
      <c r="G143" s="96">
        <f t="shared" si="22"/>
        <v>0</v>
      </c>
      <c r="H143" s="96">
        <f t="shared" si="22"/>
        <v>0</v>
      </c>
    </row>
    <row r="144" spans="1:8" ht="17.25" customHeight="1" hidden="1">
      <c r="A144" s="6">
        <v>133</v>
      </c>
      <c r="B144" s="5" t="s">
        <v>125</v>
      </c>
      <c r="C144" s="18" t="s">
        <v>86</v>
      </c>
      <c r="D144" s="84">
        <v>240</v>
      </c>
      <c r="E144" s="36" t="s">
        <v>126</v>
      </c>
      <c r="F144" s="96">
        <f>F145</f>
        <v>0</v>
      </c>
      <c r="G144" s="96">
        <f t="shared" si="22"/>
        <v>0</v>
      </c>
      <c r="H144" s="96">
        <f t="shared" si="22"/>
        <v>0</v>
      </c>
    </row>
    <row r="145" spans="1:8" ht="13.5" customHeight="1" hidden="1">
      <c r="A145" s="6">
        <v>134</v>
      </c>
      <c r="B145" s="5" t="s">
        <v>127</v>
      </c>
      <c r="C145" s="18" t="s">
        <v>86</v>
      </c>
      <c r="D145" s="84">
        <v>240</v>
      </c>
      <c r="E145" s="36" t="s">
        <v>128</v>
      </c>
      <c r="F145" s="96">
        <v>0</v>
      </c>
      <c r="G145" s="96">
        <v>0</v>
      </c>
      <c r="H145" s="96">
        <v>0</v>
      </c>
    </row>
    <row r="146" spans="1:8" ht="129" customHeight="1">
      <c r="A146" s="6">
        <v>135</v>
      </c>
      <c r="B146" s="85" t="s">
        <v>297</v>
      </c>
      <c r="C146" s="6" t="s">
        <v>299</v>
      </c>
      <c r="D146" s="84"/>
      <c r="E146" s="36" t="s">
        <v>128</v>
      </c>
      <c r="F146" s="96">
        <f aca="true" t="shared" si="23" ref="F146:H147">F147</f>
        <v>4996</v>
      </c>
      <c r="G146" s="96">
        <f t="shared" si="23"/>
        <v>0</v>
      </c>
      <c r="H146" s="96">
        <f t="shared" si="23"/>
        <v>0</v>
      </c>
    </row>
    <row r="147" spans="1:8" ht="34.5" customHeight="1">
      <c r="A147" s="6">
        <v>136</v>
      </c>
      <c r="B147" s="85" t="s">
        <v>298</v>
      </c>
      <c r="C147" s="61" t="s">
        <v>299</v>
      </c>
      <c r="D147" s="84">
        <v>200</v>
      </c>
      <c r="E147" s="36" t="s">
        <v>128</v>
      </c>
      <c r="F147" s="96">
        <f t="shared" si="23"/>
        <v>4996</v>
      </c>
      <c r="G147" s="96">
        <f t="shared" si="23"/>
        <v>0</v>
      </c>
      <c r="H147" s="96">
        <f t="shared" si="23"/>
        <v>0</v>
      </c>
    </row>
    <row r="148" spans="1:8" ht="42" customHeight="1">
      <c r="A148" s="6">
        <v>137</v>
      </c>
      <c r="B148" s="7" t="s">
        <v>58</v>
      </c>
      <c r="C148" s="61" t="s">
        <v>299</v>
      </c>
      <c r="D148" s="84">
        <v>240</v>
      </c>
      <c r="E148" s="36" t="s">
        <v>128</v>
      </c>
      <c r="F148" s="96">
        <v>4996</v>
      </c>
      <c r="G148" s="96">
        <v>0</v>
      </c>
      <c r="H148" s="96">
        <v>0</v>
      </c>
    </row>
    <row r="149" spans="1:8" ht="40.5" customHeight="1">
      <c r="A149" s="6">
        <v>138</v>
      </c>
      <c r="B149" s="38" t="s">
        <v>141</v>
      </c>
      <c r="C149" s="39">
        <v>200000000</v>
      </c>
      <c r="D149" s="42"/>
      <c r="E149" s="42"/>
      <c r="F149" s="104">
        <f>F150+F156</f>
        <v>1349356.29</v>
      </c>
      <c r="G149" s="104">
        <f>G150+G156</f>
        <v>1349355</v>
      </c>
      <c r="H149" s="104">
        <f>H150+H156</f>
        <v>1349355</v>
      </c>
    </row>
    <row r="150" spans="1:8" ht="25.5" customHeight="1" hidden="1">
      <c r="A150" s="6">
        <v>139</v>
      </c>
      <c r="B150" s="17" t="s">
        <v>207</v>
      </c>
      <c r="C150" s="22">
        <v>210000000</v>
      </c>
      <c r="D150" s="42"/>
      <c r="E150" s="42"/>
      <c r="F150" s="104">
        <f aca="true" t="shared" si="24" ref="F150:H154">F151</f>
        <v>0</v>
      </c>
      <c r="G150" s="104">
        <f t="shared" si="24"/>
        <v>0</v>
      </c>
      <c r="H150" s="104">
        <f t="shared" si="24"/>
        <v>0</v>
      </c>
    </row>
    <row r="151" spans="1:8" ht="78.75" customHeight="1" hidden="1">
      <c r="A151" s="6">
        <v>140</v>
      </c>
      <c r="B151" s="10" t="s">
        <v>208</v>
      </c>
      <c r="C151" s="19">
        <v>210082060</v>
      </c>
      <c r="D151" s="36"/>
      <c r="E151" s="36"/>
      <c r="F151" s="96">
        <f t="shared" si="24"/>
        <v>0</v>
      </c>
      <c r="G151" s="96">
        <f t="shared" si="24"/>
        <v>0</v>
      </c>
      <c r="H151" s="96">
        <f t="shared" si="24"/>
        <v>0</v>
      </c>
    </row>
    <row r="152" spans="1:8" ht="45" customHeight="1" hidden="1">
      <c r="A152" s="6">
        <v>141</v>
      </c>
      <c r="B152" s="10" t="s">
        <v>71</v>
      </c>
      <c r="C152" s="19">
        <f>C151</f>
        <v>210082060</v>
      </c>
      <c r="D152" s="36" t="s">
        <v>68</v>
      </c>
      <c r="E152" s="36"/>
      <c r="F152" s="96">
        <f t="shared" si="24"/>
        <v>0</v>
      </c>
      <c r="G152" s="96">
        <f t="shared" si="24"/>
        <v>0</v>
      </c>
      <c r="H152" s="96">
        <f t="shared" si="24"/>
        <v>0</v>
      </c>
    </row>
    <row r="153" spans="1:8" ht="18.75" customHeight="1" hidden="1">
      <c r="A153" s="6">
        <v>142</v>
      </c>
      <c r="B153" s="10" t="s">
        <v>72</v>
      </c>
      <c r="C153" s="19">
        <f>C152</f>
        <v>210082060</v>
      </c>
      <c r="D153" s="36" t="s">
        <v>67</v>
      </c>
      <c r="E153" s="36"/>
      <c r="F153" s="96">
        <f t="shared" si="24"/>
        <v>0</v>
      </c>
      <c r="G153" s="96">
        <f t="shared" si="24"/>
        <v>0</v>
      </c>
      <c r="H153" s="96">
        <f t="shared" si="24"/>
        <v>0</v>
      </c>
    </row>
    <row r="154" spans="1:8" ht="16.5" customHeight="1" hidden="1">
      <c r="A154" s="6">
        <v>143</v>
      </c>
      <c r="B154" s="10" t="s">
        <v>21</v>
      </c>
      <c r="C154" s="19">
        <f>C153</f>
        <v>210082060</v>
      </c>
      <c r="D154" s="36" t="s">
        <v>67</v>
      </c>
      <c r="E154" s="36" t="s">
        <v>12</v>
      </c>
      <c r="F154" s="96">
        <f t="shared" si="24"/>
        <v>0</v>
      </c>
      <c r="G154" s="96">
        <f t="shared" si="24"/>
        <v>0</v>
      </c>
      <c r="H154" s="96">
        <f t="shared" si="24"/>
        <v>0</v>
      </c>
    </row>
    <row r="155" spans="1:8" ht="16.5" customHeight="1" hidden="1">
      <c r="A155" s="6">
        <v>144</v>
      </c>
      <c r="B155" s="10" t="s">
        <v>5</v>
      </c>
      <c r="C155" s="19">
        <f>C154</f>
        <v>210082060</v>
      </c>
      <c r="D155" s="36" t="s">
        <v>67</v>
      </c>
      <c r="E155" s="36" t="s">
        <v>13</v>
      </c>
      <c r="F155" s="106">
        <v>0</v>
      </c>
      <c r="G155" s="106">
        <v>0</v>
      </c>
      <c r="H155" s="106">
        <f>G155</f>
        <v>0</v>
      </c>
    </row>
    <row r="156" spans="1:8" ht="30" customHeight="1">
      <c r="A156" s="6">
        <v>145</v>
      </c>
      <c r="B156" s="10" t="s">
        <v>87</v>
      </c>
      <c r="C156" s="19">
        <v>140000000</v>
      </c>
      <c r="D156" s="36"/>
      <c r="E156" s="36"/>
      <c r="F156" s="96">
        <f>F157+F162</f>
        <v>1349356.29</v>
      </c>
      <c r="G156" s="96">
        <f>G157+G162</f>
        <v>1349355</v>
      </c>
      <c r="H156" s="96">
        <f>H157+H162</f>
        <v>1349355</v>
      </c>
    </row>
    <row r="157" spans="1:8" ht="187.5" customHeight="1">
      <c r="A157" s="6">
        <v>146</v>
      </c>
      <c r="B157" s="10" t="s">
        <v>209</v>
      </c>
      <c r="C157" s="19">
        <v>140082060</v>
      </c>
      <c r="D157" s="36"/>
      <c r="E157" s="36"/>
      <c r="F157" s="96">
        <f>F158</f>
        <v>1304508</v>
      </c>
      <c r="G157" s="96">
        <f>G158</f>
        <v>1304508</v>
      </c>
      <c r="H157" s="96">
        <f>H158</f>
        <v>1304508</v>
      </c>
    </row>
    <row r="158" spans="1:8" ht="14.25" customHeight="1">
      <c r="A158" s="6">
        <v>147</v>
      </c>
      <c r="B158" s="10" t="s">
        <v>201</v>
      </c>
      <c r="C158" s="19">
        <f>C157</f>
        <v>140082060</v>
      </c>
      <c r="D158" s="36" t="s">
        <v>68</v>
      </c>
      <c r="E158" s="36"/>
      <c r="F158" s="96">
        <f>F159</f>
        <v>1304508</v>
      </c>
      <c r="G158" s="96">
        <f aca="true" t="shared" si="25" ref="G158:H160">G159</f>
        <v>1304508</v>
      </c>
      <c r="H158" s="96">
        <f t="shared" si="25"/>
        <v>1304508</v>
      </c>
    </row>
    <row r="159" spans="1:8" ht="14.25" customHeight="1">
      <c r="A159" s="6">
        <v>148</v>
      </c>
      <c r="B159" s="10" t="s">
        <v>158</v>
      </c>
      <c r="C159" s="19">
        <f>C158</f>
        <v>140082060</v>
      </c>
      <c r="D159" s="36" t="s">
        <v>67</v>
      </c>
      <c r="E159" s="36"/>
      <c r="F159" s="96">
        <f>F160</f>
        <v>1304508</v>
      </c>
      <c r="G159" s="96">
        <f t="shared" si="25"/>
        <v>1304508</v>
      </c>
      <c r="H159" s="96">
        <f t="shared" si="25"/>
        <v>1304508</v>
      </c>
    </row>
    <row r="160" spans="1:8" ht="16.5" customHeight="1">
      <c r="A160" s="6">
        <v>149</v>
      </c>
      <c r="B160" s="10" t="s">
        <v>21</v>
      </c>
      <c r="C160" s="19">
        <f>C159</f>
        <v>140082060</v>
      </c>
      <c r="D160" s="36" t="s">
        <v>67</v>
      </c>
      <c r="E160" s="36" t="s">
        <v>12</v>
      </c>
      <c r="F160" s="96">
        <f>F161</f>
        <v>1304508</v>
      </c>
      <c r="G160" s="96">
        <f t="shared" si="25"/>
        <v>1304508</v>
      </c>
      <c r="H160" s="96">
        <f t="shared" si="25"/>
        <v>1304508</v>
      </c>
    </row>
    <row r="161" spans="1:8" ht="16.5" customHeight="1">
      <c r="A161" s="6">
        <v>150</v>
      </c>
      <c r="B161" s="10" t="s">
        <v>5</v>
      </c>
      <c r="C161" s="19">
        <f>C160</f>
        <v>140082060</v>
      </c>
      <c r="D161" s="36" t="s">
        <v>67</v>
      </c>
      <c r="E161" s="36" t="s">
        <v>13</v>
      </c>
      <c r="F161" s="96">
        <v>1304508</v>
      </c>
      <c r="G161" s="96">
        <v>1304508</v>
      </c>
      <c r="H161" s="96">
        <v>1304508</v>
      </c>
    </row>
    <row r="162" spans="1:8" ht="29.25" customHeight="1">
      <c r="A162" s="6">
        <v>151</v>
      </c>
      <c r="B162" s="10" t="s">
        <v>56</v>
      </c>
      <c r="C162" s="19">
        <f>C163</f>
        <v>220080610</v>
      </c>
      <c r="D162" s="36" t="s">
        <v>59</v>
      </c>
      <c r="E162" s="36"/>
      <c r="F162" s="96">
        <f aca="true" t="shared" si="26" ref="F162:H164">F163</f>
        <v>44848.29</v>
      </c>
      <c r="G162" s="96">
        <f t="shared" si="26"/>
        <v>44847</v>
      </c>
      <c r="H162" s="96">
        <f t="shared" si="26"/>
        <v>44847</v>
      </c>
    </row>
    <row r="163" spans="1:8" ht="41.25" customHeight="1">
      <c r="A163" s="6">
        <v>152</v>
      </c>
      <c r="B163" s="10" t="s">
        <v>58</v>
      </c>
      <c r="C163" s="19">
        <f>C164</f>
        <v>220080610</v>
      </c>
      <c r="D163" s="36" t="s">
        <v>59</v>
      </c>
      <c r="E163" s="36"/>
      <c r="F163" s="96">
        <f t="shared" si="26"/>
        <v>44848.29</v>
      </c>
      <c r="G163" s="96">
        <f t="shared" si="26"/>
        <v>44847</v>
      </c>
      <c r="H163" s="96">
        <f t="shared" si="26"/>
        <v>44847</v>
      </c>
    </row>
    <row r="164" spans="1:8" ht="16.5" customHeight="1">
      <c r="A164" s="6">
        <v>153</v>
      </c>
      <c r="B164" s="10" t="s">
        <v>64</v>
      </c>
      <c r="C164" s="19">
        <f>C165</f>
        <v>220080610</v>
      </c>
      <c r="D164" s="36" t="s">
        <v>57</v>
      </c>
      <c r="E164" s="36" t="s">
        <v>179</v>
      </c>
      <c r="F164" s="96">
        <f t="shared" si="26"/>
        <v>44848.29</v>
      </c>
      <c r="G164" s="96">
        <f t="shared" si="26"/>
        <v>44847</v>
      </c>
      <c r="H164" s="96">
        <f t="shared" si="26"/>
        <v>44847</v>
      </c>
    </row>
    <row r="165" spans="1:8" ht="16.5" customHeight="1">
      <c r="A165" s="6">
        <v>154</v>
      </c>
      <c r="B165" s="10" t="s">
        <v>65</v>
      </c>
      <c r="C165" s="19">
        <v>220080610</v>
      </c>
      <c r="D165" s="36" t="s">
        <v>57</v>
      </c>
      <c r="E165" s="36" t="s">
        <v>180</v>
      </c>
      <c r="F165" s="96">
        <f>'прил 6 ведом'!G178</f>
        <v>44848.29</v>
      </c>
      <c r="G165" s="96">
        <v>44847</v>
      </c>
      <c r="H165" s="96">
        <v>44847</v>
      </c>
    </row>
    <row r="166" spans="1:8" ht="28.5" customHeight="1">
      <c r="A166" s="6">
        <v>155</v>
      </c>
      <c r="B166" s="38" t="s">
        <v>42</v>
      </c>
      <c r="C166" s="39">
        <v>8100000000</v>
      </c>
      <c r="D166" s="41"/>
      <c r="E166" s="42"/>
      <c r="F166" s="104">
        <f>F167</f>
        <v>3002092.2699999996</v>
      </c>
      <c r="G166" s="104">
        <f>G167</f>
        <v>2287666.7399999998</v>
      </c>
      <c r="H166" s="104">
        <f>H167</f>
        <v>2828197.7399999998</v>
      </c>
    </row>
    <row r="167" spans="1:8" ht="30.75" customHeight="1">
      <c r="A167" s="6">
        <v>156</v>
      </c>
      <c r="B167" s="8" t="s">
        <v>46</v>
      </c>
      <c r="C167" s="18">
        <v>8110000000</v>
      </c>
      <c r="D167" s="84"/>
      <c r="E167" s="36"/>
      <c r="F167" s="107">
        <f>F168+F177+F182+F187</f>
        <v>3002092.2699999996</v>
      </c>
      <c r="G167" s="107">
        <f>G182+G187+G168+G177</f>
        <v>2287666.7399999998</v>
      </c>
      <c r="H167" s="107">
        <f>H182+H187+H168+H177</f>
        <v>2828197.7399999998</v>
      </c>
    </row>
    <row r="168" spans="1:8" ht="92.25" customHeight="1">
      <c r="A168" s="6">
        <v>157</v>
      </c>
      <c r="B168" s="5" t="s">
        <v>27</v>
      </c>
      <c r="C168" s="18">
        <v>8110051180</v>
      </c>
      <c r="D168" s="36"/>
      <c r="E168" s="36"/>
      <c r="F168" s="107">
        <f>F169+F173</f>
        <v>98484.9</v>
      </c>
      <c r="G168" s="107">
        <f>G169+G173</f>
        <v>98487.9</v>
      </c>
      <c r="H168" s="107">
        <f>H169+H173</f>
        <v>99684.3</v>
      </c>
    </row>
    <row r="169" spans="1:8" ht="90.75" customHeight="1">
      <c r="A169" s="6">
        <v>158</v>
      </c>
      <c r="B169" s="8" t="s">
        <v>405</v>
      </c>
      <c r="C169" s="18">
        <v>8110051180</v>
      </c>
      <c r="D169" s="36" t="s">
        <v>106</v>
      </c>
      <c r="E169" s="36"/>
      <c r="F169" s="107">
        <f aca="true" t="shared" si="27" ref="F169:H171">F170</f>
        <v>58426.9</v>
      </c>
      <c r="G169" s="107">
        <f t="shared" si="27"/>
        <v>72463</v>
      </c>
      <c r="H169" s="107">
        <f t="shared" si="27"/>
        <v>72463</v>
      </c>
    </row>
    <row r="170" spans="1:8" ht="40.5" customHeight="1">
      <c r="A170" s="6">
        <v>159</v>
      </c>
      <c r="B170" s="8" t="s">
        <v>41</v>
      </c>
      <c r="C170" s="20">
        <v>8110051180</v>
      </c>
      <c r="D170" s="36" t="s">
        <v>55</v>
      </c>
      <c r="E170" s="36"/>
      <c r="F170" s="107">
        <f t="shared" si="27"/>
        <v>58426.9</v>
      </c>
      <c r="G170" s="107">
        <f t="shared" si="27"/>
        <v>72463</v>
      </c>
      <c r="H170" s="107">
        <f t="shared" si="27"/>
        <v>72463</v>
      </c>
    </row>
    <row r="171" spans="1:8" ht="18" customHeight="1">
      <c r="A171" s="6">
        <v>160</v>
      </c>
      <c r="B171" s="5" t="s">
        <v>171</v>
      </c>
      <c r="C171" s="20">
        <v>8110051180</v>
      </c>
      <c r="D171" s="36" t="s">
        <v>55</v>
      </c>
      <c r="E171" s="36" t="s">
        <v>173</v>
      </c>
      <c r="F171" s="107">
        <f t="shared" si="27"/>
        <v>58426.9</v>
      </c>
      <c r="G171" s="107">
        <f t="shared" si="27"/>
        <v>72463</v>
      </c>
      <c r="H171" s="107">
        <f t="shared" si="27"/>
        <v>72463</v>
      </c>
    </row>
    <row r="172" spans="1:8" ht="18.75" customHeight="1">
      <c r="A172" s="6">
        <v>161</v>
      </c>
      <c r="B172" s="5" t="s">
        <v>172</v>
      </c>
      <c r="C172" s="20">
        <v>8110051180</v>
      </c>
      <c r="D172" s="36" t="s">
        <v>55</v>
      </c>
      <c r="E172" s="36" t="s">
        <v>174</v>
      </c>
      <c r="F172" s="96">
        <f>'прил 6 ведом'!G74</f>
        <v>58426.9</v>
      </c>
      <c r="G172" s="96">
        <v>72463</v>
      </c>
      <c r="H172" s="96">
        <v>72463</v>
      </c>
    </row>
    <row r="173" spans="1:8" ht="29.25" customHeight="1">
      <c r="A173" s="6">
        <v>162</v>
      </c>
      <c r="B173" s="8" t="s">
        <v>56</v>
      </c>
      <c r="C173" s="20">
        <v>8110051180</v>
      </c>
      <c r="D173" s="36" t="s">
        <v>57</v>
      </c>
      <c r="E173" s="36"/>
      <c r="F173" s="107">
        <f aca="true" t="shared" si="28" ref="F173:H175">F174</f>
        <v>40058</v>
      </c>
      <c r="G173" s="107">
        <f t="shared" si="28"/>
        <v>26024.9</v>
      </c>
      <c r="H173" s="107">
        <f t="shared" si="28"/>
        <v>27221.3</v>
      </c>
    </row>
    <row r="174" spans="1:8" ht="40.5" customHeight="1">
      <c r="A174" s="6">
        <v>163</v>
      </c>
      <c r="B174" s="85" t="s">
        <v>58</v>
      </c>
      <c r="C174" s="37">
        <v>8110051180</v>
      </c>
      <c r="D174" s="36" t="s">
        <v>59</v>
      </c>
      <c r="E174" s="36"/>
      <c r="F174" s="96">
        <f>F175</f>
        <v>40058</v>
      </c>
      <c r="G174" s="96">
        <v>26024.9</v>
      </c>
      <c r="H174" s="96">
        <v>27221.3</v>
      </c>
    </row>
    <row r="175" spans="1:8" ht="16.5" customHeight="1">
      <c r="A175" s="6">
        <v>164</v>
      </c>
      <c r="B175" s="5" t="s">
        <v>171</v>
      </c>
      <c r="C175" s="20">
        <v>8110051180</v>
      </c>
      <c r="D175" s="36" t="s">
        <v>59</v>
      </c>
      <c r="E175" s="36" t="s">
        <v>173</v>
      </c>
      <c r="F175" s="107">
        <f>F176</f>
        <v>40058</v>
      </c>
      <c r="G175" s="107">
        <f t="shared" si="28"/>
        <v>17879.5</v>
      </c>
      <c r="H175" s="107">
        <f t="shared" si="28"/>
        <v>0</v>
      </c>
    </row>
    <row r="176" spans="1:8" ht="30" customHeight="1">
      <c r="A176" s="6">
        <v>165</v>
      </c>
      <c r="B176" s="5" t="s">
        <v>172</v>
      </c>
      <c r="C176" s="20">
        <v>8110051180</v>
      </c>
      <c r="D176" s="36" t="s">
        <v>59</v>
      </c>
      <c r="E176" s="36" t="s">
        <v>174</v>
      </c>
      <c r="F176" s="96">
        <f>'прил 6 ведом'!G76</f>
        <v>40058</v>
      </c>
      <c r="G176" s="96">
        <v>17879.5</v>
      </c>
      <c r="H176" s="96">
        <v>0</v>
      </c>
    </row>
    <row r="177" spans="1:8" ht="111" customHeight="1">
      <c r="A177" s="6">
        <v>166</v>
      </c>
      <c r="B177" s="38" t="s">
        <v>47</v>
      </c>
      <c r="C177" s="39">
        <v>8110075140</v>
      </c>
      <c r="D177" s="42"/>
      <c r="E177" s="42"/>
      <c r="F177" s="104">
        <f aca="true" t="shared" si="29" ref="F177:H180">F178</f>
        <v>5154.44</v>
      </c>
      <c r="G177" s="104">
        <f t="shared" si="29"/>
        <v>5114.44</v>
      </c>
      <c r="H177" s="104">
        <f t="shared" si="29"/>
        <v>5114.44</v>
      </c>
    </row>
    <row r="178" spans="1:8" ht="32.25" customHeight="1">
      <c r="A178" s="6">
        <v>167</v>
      </c>
      <c r="B178" s="10" t="s">
        <v>56</v>
      </c>
      <c r="C178" s="19">
        <v>8110075140</v>
      </c>
      <c r="D178" s="36" t="s">
        <v>57</v>
      </c>
      <c r="E178" s="36"/>
      <c r="F178" s="96">
        <f t="shared" si="29"/>
        <v>5154.44</v>
      </c>
      <c r="G178" s="96">
        <f t="shared" si="29"/>
        <v>5114.44</v>
      </c>
      <c r="H178" s="96">
        <f t="shared" si="29"/>
        <v>5114.44</v>
      </c>
    </row>
    <row r="179" spans="1:8" ht="39" customHeight="1">
      <c r="A179" s="6">
        <v>168</v>
      </c>
      <c r="B179" s="10" t="s">
        <v>58</v>
      </c>
      <c r="C179" s="19">
        <v>8110075140</v>
      </c>
      <c r="D179" s="36" t="s">
        <v>59</v>
      </c>
      <c r="E179" s="36"/>
      <c r="F179" s="96">
        <f t="shared" si="29"/>
        <v>5154.44</v>
      </c>
      <c r="G179" s="96">
        <f t="shared" si="29"/>
        <v>5114.44</v>
      </c>
      <c r="H179" s="96">
        <f t="shared" si="29"/>
        <v>5114.44</v>
      </c>
    </row>
    <row r="180" spans="1:8" ht="18" customHeight="1">
      <c r="A180" s="6">
        <v>169</v>
      </c>
      <c r="B180" s="5" t="s">
        <v>161</v>
      </c>
      <c r="C180" s="19">
        <v>8110075140</v>
      </c>
      <c r="D180" s="36" t="s">
        <v>59</v>
      </c>
      <c r="E180" s="36" t="s">
        <v>7</v>
      </c>
      <c r="F180" s="96">
        <f t="shared" si="29"/>
        <v>5154.44</v>
      </c>
      <c r="G180" s="96">
        <f t="shared" si="29"/>
        <v>5114.44</v>
      </c>
      <c r="H180" s="96">
        <f t="shared" si="29"/>
        <v>5114.44</v>
      </c>
    </row>
    <row r="181" spans="1:8" ht="20.25" customHeight="1">
      <c r="A181" s="6">
        <v>170</v>
      </c>
      <c r="B181" s="5" t="s">
        <v>170</v>
      </c>
      <c r="C181" s="19">
        <v>8110075140</v>
      </c>
      <c r="D181" s="36" t="s">
        <v>59</v>
      </c>
      <c r="E181" s="36" t="s">
        <v>169</v>
      </c>
      <c r="F181" s="96">
        <v>5154.44</v>
      </c>
      <c r="G181" s="96">
        <v>5114.44</v>
      </c>
      <c r="H181" s="96">
        <v>5114.44</v>
      </c>
    </row>
    <row r="182" spans="1:8" ht="88.5" customHeight="1">
      <c r="A182" s="6">
        <v>171</v>
      </c>
      <c r="B182" s="85" t="s">
        <v>140</v>
      </c>
      <c r="C182" s="37">
        <v>8110080050</v>
      </c>
      <c r="D182" s="36"/>
      <c r="E182" s="36"/>
      <c r="F182" s="96">
        <f aca="true" t="shared" si="30" ref="F182:H185">F183</f>
        <v>1000</v>
      </c>
      <c r="G182" s="96">
        <f t="shared" si="30"/>
        <v>1000</v>
      </c>
      <c r="H182" s="96">
        <f t="shared" si="30"/>
        <v>1000</v>
      </c>
    </row>
    <row r="183" spans="1:8" ht="16.5" customHeight="1">
      <c r="A183" s="6">
        <v>172</v>
      </c>
      <c r="B183" s="5" t="s">
        <v>44</v>
      </c>
      <c r="C183" s="18">
        <v>8110080050</v>
      </c>
      <c r="D183" s="36" t="s">
        <v>45</v>
      </c>
      <c r="E183" s="36"/>
      <c r="F183" s="96">
        <f t="shared" si="30"/>
        <v>1000</v>
      </c>
      <c r="G183" s="96">
        <f t="shared" si="30"/>
        <v>1000</v>
      </c>
      <c r="H183" s="96">
        <f t="shared" si="30"/>
        <v>1000</v>
      </c>
    </row>
    <row r="184" spans="1:8" ht="18" customHeight="1">
      <c r="A184" s="6">
        <v>173</v>
      </c>
      <c r="B184" s="5" t="s">
        <v>105</v>
      </c>
      <c r="C184" s="18">
        <v>8110080050</v>
      </c>
      <c r="D184" s="36" t="s">
        <v>104</v>
      </c>
      <c r="E184" s="36"/>
      <c r="F184" s="108">
        <f t="shared" si="30"/>
        <v>1000</v>
      </c>
      <c r="G184" s="108">
        <f t="shared" si="30"/>
        <v>1000</v>
      </c>
      <c r="H184" s="108">
        <f t="shared" si="30"/>
        <v>1000</v>
      </c>
    </row>
    <row r="185" spans="1:8" ht="16.5" customHeight="1">
      <c r="A185" s="6">
        <v>174</v>
      </c>
      <c r="B185" s="5" t="s">
        <v>161</v>
      </c>
      <c r="C185" s="18">
        <v>8110080050</v>
      </c>
      <c r="D185" s="36" t="s">
        <v>104</v>
      </c>
      <c r="E185" s="36" t="s">
        <v>7</v>
      </c>
      <c r="F185" s="108">
        <f t="shared" si="30"/>
        <v>1000</v>
      </c>
      <c r="G185" s="108">
        <f t="shared" si="30"/>
        <v>1000</v>
      </c>
      <c r="H185" s="108">
        <f t="shared" si="30"/>
        <v>1000</v>
      </c>
    </row>
    <row r="186" spans="1:8" ht="17.25" customHeight="1">
      <c r="A186" s="6">
        <v>175</v>
      </c>
      <c r="B186" s="5" t="s">
        <v>105</v>
      </c>
      <c r="C186" s="18">
        <v>8110080050</v>
      </c>
      <c r="D186" s="84">
        <v>870</v>
      </c>
      <c r="E186" s="36" t="s">
        <v>19</v>
      </c>
      <c r="F186" s="96">
        <v>1000</v>
      </c>
      <c r="G186" s="96">
        <v>1000</v>
      </c>
      <c r="H186" s="96">
        <v>1000</v>
      </c>
    </row>
    <row r="187" spans="1:8" ht="69" customHeight="1">
      <c r="A187" s="6">
        <v>176</v>
      </c>
      <c r="B187" s="38" t="s">
        <v>43</v>
      </c>
      <c r="C187" s="39">
        <v>8110080210</v>
      </c>
      <c r="D187" s="41"/>
      <c r="E187" s="42"/>
      <c r="F187" s="104">
        <f>F196+F200+F204+F189+F190+F193</f>
        <v>2897452.9299999997</v>
      </c>
      <c r="G187" s="104">
        <f>G196+G200+G204</f>
        <v>2183064.4</v>
      </c>
      <c r="H187" s="104">
        <f>H196+H200+H204</f>
        <v>2722399</v>
      </c>
    </row>
    <row r="188" spans="1:8" ht="93" customHeight="1">
      <c r="A188" s="6">
        <v>177</v>
      </c>
      <c r="B188" s="85" t="s">
        <v>406</v>
      </c>
      <c r="C188" s="37">
        <v>8110010210</v>
      </c>
      <c r="D188" s="84">
        <v>100</v>
      </c>
      <c r="E188" s="36" t="s">
        <v>9</v>
      </c>
      <c r="F188" s="96">
        <f>F189</f>
        <v>294209</v>
      </c>
      <c r="G188" s="96">
        <f>G189</f>
        <v>0</v>
      </c>
      <c r="H188" s="96">
        <f>H189</f>
        <v>0</v>
      </c>
    </row>
    <row r="189" spans="1:8" ht="41.25" customHeight="1">
      <c r="A189" s="6">
        <v>178</v>
      </c>
      <c r="B189" s="85" t="s">
        <v>41</v>
      </c>
      <c r="C189" s="37">
        <v>8110010210</v>
      </c>
      <c r="D189" s="84">
        <v>120</v>
      </c>
      <c r="E189" s="36" t="s">
        <v>9</v>
      </c>
      <c r="F189" s="96">
        <f>'прил 6 ведом'!G27</f>
        <v>294209</v>
      </c>
      <c r="G189" s="96">
        <v>0</v>
      </c>
      <c r="H189" s="96">
        <v>0</v>
      </c>
    </row>
    <row r="190" spans="1:8" ht="144" customHeight="1">
      <c r="A190" s="6">
        <v>179</v>
      </c>
      <c r="B190" s="85" t="str">
        <f>'прил 6 ведом'!B29</f>
        <v>Расходы, связанные с повышением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установленной для целей расчета региональной выплаты, в связи с повышением размера их оплаты труда</v>
      </c>
      <c r="C190" s="37">
        <f>C191</f>
        <v>8110010230</v>
      </c>
      <c r="D190" s="84">
        <v>120</v>
      </c>
      <c r="E190" s="36"/>
      <c r="F190" s="110">
        <v>7382</v>
      </c>
      <c r="G190" s="96">
        <v>0</v>
      </c>
      <c r="H190" s="96">
        <v>0</v>
      </c>
    </row>
    <row r="191" spans="1:8" ht="97.5" customHeight="1">
      <c r="A191" s="6">
        <v>180</v>
      </c>
      <c r="B191" s="85" t="str">
        <f>B194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91" s="37">
        <f>C192</f>
        <v>8110010230</v>
      </c>
      <c r="D191" s="84">
        <v>120</v>
      </c>
      <c r="E191" s="36" t="s">
        <v>7</v>
      </c>
      <c r="F191" s="110">
        <v>7382</v>
      </c>
      <c r="G191" s="96">
        <v>0</v>
      </c>
      <c r="H191" s="96">
        <v>0</v>
      </c>
    </row>
    <row r="192" spans="1:8" ht="41.25" customHeight="1">
      <c r="A192" s="6">
        <v>181</v>
      </c>
      <c r="B192" s="85" t="str">
        <f>B195</f>
        <v>Расходы на выплату персоналу государственных (муниципальных) органов</v>
      </c>
      <c r="C192" s="37">
        <v>8110010230</v>
      </c>
      <c r="D192" s="84">
        <v>120</v>
      </c>
      <c r="E192" s="36" t="s">
        <v>9</v>
      </c>
      <c r="F192" s="110">
        <v>7382</v>
      </c>
      <c r="G192" s="96">
        <v>0</v>
      </c>
      <c r="H192" s="96">
        <v>0</v>
      </c>
    </row>
    <row r="193" spans="1:8" ht="41.25" customHeight="1">
      <c r="A193" s="6">
        <v>182</v>
      </c>
      <c r="B193" s="66" t="str">
        <f>'прил 6 ведом'!B32</f>
        <v>Расходы на повышение  с 1 октября 2019года на 4,3 процента заработной  платы  работников бюджетной сферы  Красноярского края</v>
      </c>
      <c r="C193" s="37">
        <f>C194</f>
        <v>8110010380</v>
      </c>
      <c r="D193" s="84">
        <v>120</v>
      </c>
      <c r="E193" s="36"/>
      <c r="F193" s="96">
        <f>F194</f>
        <v>16486</v>
      </c>
      <c r="G193" s="96">
        <v>0</v>
      </c>
      <c r="H193" s="96">
        <v>0</v>
      </c>
    </row>
    <row r="194" spans="1:8" ht="84" customHeight="1">
      <c r="A194" s="6">
        <v>183</v>
      </c>
      <c r="B194" s="85" t="str">
        <f>B196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94" s="37">
        <f>C195</f>
        <v>8110010380</v>
      </c>
      <c r="D194" s="84">
        <v>120</v>
      </c>
      <c r="E194" s="36" t="s">
        <v>7</v>
      </c>
      <c r="F194" s="96">
        <f>F195</f>
        <v>16486</v>
      </c>
      <c r="G194" s="96">
        <v>0</v>
      </c>
      <c r="H194" s="96">
        <v>0</v>
      </c>
    </row>
    <row r="195" spans="1:8" ht="41.25" customHeight="1">
      <c r="A195" s="6">
        <v>184</v>
      </c>
      <c r="B195" s="85" t="str">
        <f>B189</f>
        <v>Расходы на выплату персоналу государственных (муниципальных) органов</v>
      </c>
      <c r="C195" s="37">
        <v>8110010380</v>
      </c>
      <c r="D195" s="84">
        <v>120</v>
      </c>
      <c r="E195" s="36" t="s">
        <v>9</v>
      </c>
      <c r="F195" s="98">
        <v>16486</v>
      </c>
      <c r="G195" s="96">
        <v>0</v>
      </c>
      <c r="H195" s="96">
        <v>0</v>
      </c>
    </row>
    <row r="196" spans="1:8" ht="93" customHeight="1">
      <c r="A196" s="6">
        <v>185</v>
      </c>
      <c r="B196" s="8" t="s">
        <v>405</v>
      </c>
      <c r="C196" s="18">
        <v>8110080210</v>
      </c>
      <c r="D196" s="84">
        <v>100</v>
      </c>
      <c r="E196" s="36"/>
      <c r="F196" s="108">
        <f aca="true" t="shared" si="31" ref="F196:H198">F197</f>
        <v>2224938.11</v>
      </c>
      <c r="G196" s="108">
        <f t="shared" si="31"/>
        <v>2178484.4</v>
      </c>
      <c r="H196" s="108">
        <f t="shared" si="31"/>
        <v>2717819</v>
      </c>
    </row>
    <row r="197" spans="1:8" ht="40.5" customHeight="1">
      <c r="A197" s="6">
        <v>186</v>
      </c>
      <c r="B197" s="10" t="s">
        <v>41</v>
      </c>
      <c r="C197" s="19">
        <v>8110080210</v>
      </c>
      <c r="D197" s="84">
        <v>120</v>
      </c>
      <c r="E197" s="36"/>
      <c r="F197" s="96">
        <f>F198</f>
        <v>2224938.11</v>
      </c>
      <c r="G197" s="96">
        <f>G198</f>
        <v>2178484.4</v>
      </c>
      <c r="H197" s="96">
        <f>H198</f>
        <v>2717819</v>
      </c>
    </row>
    <row r="198" spans="1:8" ht="14.25" customHeight="1">
      <c r="A198" s="6">
        <v>187</v>
      </c>
      <c r="B198" s="5" t="s">
        <v>161</v>
      </c>
      <c r="C198" s="19">
        <v>8110080210</v>
      </c>
      <c r="D198" s="84">
        <v>120</v>
      </c>
      <c r="E198" s="36" t="s">
        <v>7</v>
      </c>
      <c r="F198" s="96">
        <f t="shared" si="31"/>
        <v>2224938.11</v>
      </c>
      <c r="G198" s="96">
        <f>G199</f>
        <v>2178484.4</v>
      </c>
      <c r="H198" s="96">
        <f>H199</f>
        <v>2717819</v>
      </c>
    </row>
    <row r="199" spans="1:8" ht="76.5" customHeight="1">
      <c r="A199" s="6">
        <v>188</v>
      </c>
      <c r="B199" s="8" t="s">
        <v>163</v>
      </c>
      <c r="C199" s="19">
        <v>8110080210</v>
      </c>
      <c r="D199" s="84">
        <v>120</v>
      </c>
      <c r="E199" s="36" t="s">
        <v>9</v>
      </c>
      <c r="F199" s="96">
        <f>'прил 6 ведом'!G37</f>
        <v>2224938.11</v>
      </c>
      <c r="G199" s="96">
        <v>2178484.4</v>
      </c>
      <c r="H199" s="96">
        <v>2717819</v>
      </c>
    </row>
    <row r="200" spans="1:8" ht="31.5" customHeight="1">
      <c r="A200" s="6">
        <v>189</v>
      </c>
      <c r="B200" s="10" t="s">
        <v>56</v>
      </c>
      <c r="C200" s="19">
        <v>8110080210</v>
      </c>
      <c r="D200" s="84">
        <v>200</v>
      </c>
      <c r="E200" s="36"/>
      <c r="F200" s="96">
        <f aca="true" t="shared" si="32" ref="F200:H202">F201</f>
        <v>350145.96</v>
      </c>
      <c r="G200" s="96">
        <f t="shared" si="32"/>
        <v>0</v>
      </c>
      <c r="H200" s="96">
        <f t="shared" si="32"/>
        <v>0</v>
      </c>
    </row>
    <row r="201" spans="1:8" ht="39.75" customHeight="1">
      <c r="A201" s="6">
        <v>190</v>
      </c>
      <c r="B201" s="10" t="s">
        <v>58</v>
      </c>
      <c r="C201" s="19">
        <v>8110080210</v>
      </c>
      <c r="D201" s="84">
        <v>240</v>
      </c>
      <c r="E201" s="36"/>
      <c r="F201" s="96">
        <f t="shared" si="32"/>
        <v>350145.96</v>
      </c>
      <c r="G201" s="96">
        <f t="shared" si="32"/>
        <v>0</v>
      </c>
      <c r="H201" s="96">
        <f t="shared" si="32"/>
        <v>0</v>
      </c>
    </row>
    <row r="202" spans="1:8" ht="15.75" customHeight="1">
      <c r="A202" s="6">
        <v>191</v>
      </c>
      <c r="B202" s="5" t="s">
        <v>161</v>
      </c>
      <c r="C202" s="19">
        <v>8110080210</v>
      </c>
      <c r="D202" s="84">
        <v>240</v>
      </c>
      <c r="E202" s="36" t="s">
        <v>7</v>
      </c>
      <c r="F202" s="109">
        <f t="shared" si="32"/>
        <v>350145.96</v>
      </c>
      <c r="G202" s="109">
        <f t="shared" si="32"/>
        <v>0</v>
      </c>
      <c r="H202" s="109">
        <f t="shared" si="32"/>
        <v>0</v>
      </c>
    </row>
    <row r="203" spans="1:8" ht="78" customHeight="1">
      <c r="A203" s="6">
        <v>192</v>
      </c>
      <c r="B203" s="8" t="s">
        <v>163</v>
      </c>
      <c r="C203" s="19">
        <v>8110080210</v>
      </c>
      <c r="D203" s="84">
        <v>240</v>
      </c>
      <c r="E203" s="36" t="s">
        <v>9</v>
      </c>
      <c r="F203" s="96">
        <f>'прил 6 ведом'!G39</f>
        <v>350145.96</v>
      </c>
      <c r="G203" s="96">
        <v>0</v>
      </c>
      <c r="H203" s="96">
        <v>0</v>
      </c>
    </row>
    <row r="204" spans="1:8" ht="16.5" customHeight="1">
      <c r="A204" s="6">
        <v>193</v>
      </c>
      <c r="B204" s="10" t="s">
        <v>44</v>
      </c>
      <c r="C204" s="19">
        <v>8110080210</v>
      </c>
      <c r="D204" s="84">
        <v>800</v>
      </c>
      <c r="E204" s="36"/>
      <c r="F204" s="96">
        <f aca="true" t="shared" si="33" ref="F204:H206">F205</f>
        <v>4291.86</v>
      </c>
      <c r="G204" s="96">
        <f t="shared" si="33"/>
        <v>4580</v>
      </c>
      <c r="H204" s="96">
        <f t="shared" si="33"/>
        <v>4580</v>
      </c>
    </row>
    <row r="205" spans="1:8" ht="18" customHeight="1">
      <c r="A205" s="6">
        <v>194</v>
      </c>
      <c r="B205" s="10" t="s">
        <v>107</v>
      </c>
      <c r="C205" s="19">
        <v>8110080210</v>
      </c>
      <c r="D205" s="84">
        <v>850</v>
      </c>
      <c r="E205" s="36"/>
      <c r="F205" s="96">
        <f t="shared" si="33"/>
        <v>4291.86</v>
      </c>
      <c r="G205" s="96">
        <f t="shared" si="33"/>
        <v>4580</v>
      </c>
      <c r="H205" s="96">
        <f t="shared" si="33"/>
        <v>4580</v>
      </c>
    </row>
    <row r="206" spans="1:8" ht="13.5">
      <c r="A206" s="6">
        <v>195</v>
      </c>
      <c r="B206" s="5" t="s">
        <v>161</v>
      </c>
      <c r="C206" s="19">
        <v>8110080210</v>
      </c>
      <c r="D206" s="84">
        <v>850</v>
      </c>
      <c r="E206" s="36" t="s">
        <v>7</v>
      </c>
      <c r="F206" s="110">
        <v>4291.86</v>
      </c>
      <c r="G206" s="96">
        <f t="shared" si="33"/>
        <v>4580</v>
      </c>
      <c r="H206" s="96">
        <f t="shared" si="33"/>
        <v>4580</v>
      </c>
    </row>
    <row r="207" spans="1:8" ht="82.5" customHeight="1">
      <c r="A207" s="6">
        <v>196</v>
      </c>
      <c r="B207" s="8" t="s">
        <v>163</v>
      </c>
      <c r="C207" s="19">
        <v>8110080210</v>
      </c>
      <c r="D207" s="84">
        <v>850</v>
      </c>
      <c r="E207" s="36" t="s">
        <v>9</v>
      </c>
      <c r="F207" s="96">
        <f>'прил 6 ведом'!G41</f>
        <v>4291.86</v>
      </c>
      <c r="G207" s="96">
        <v>4580</v>
      </c>
      <c r="H207" s="96">
        <v>4580</v>
      </c>
    </row>
    <row r="208" spans="1:8" ht="97.5" customHeight="1" hidden="1">
      <c r="A208" s="6">
        <v>197</v>
      </c>
      <c r="B208" s="8" t="s">
        <v>390</v>
      </c>
      <c r="C208" s="19">
        <v>8110080850</v>
      </c>
      <c r="D208" s="84"/>
      <c r="E208" s="36"/>
      <c r="F208" s="104">
        <f aca="true" t="shared" si="34" ref="F208:H211">F209</f>
        <v>0</v>
      </c>
      <c r="G208" s="104">
        <f t="shared" si="34"/>
        <v>0</v>
      </c>
      <c r="H208" s="104">
        <f t="shared" si="34"/>
        <v>0</v>
      </c>
    </row>
    <row r="209" spans="1:8" ht="30" customHeight="1" hidden="1">
      <c r="A209" s="6">
        <v>198</v>
      </c>
      <c r="B209" s="10" t="s">
        <v>56</v>
      </c>
      <c r="C209" s="19">
        <v>8110080850</v>
      </c>
      <c r="D209" s="84">
        <v>200</v>
      </c>
      <c r="E209" s="36"/>
      <c r="F209" s="96">
        <f t="shared" si="34"/>
        <v>0</v>
      </c>
      <c r="G209" s="96">
        <f t="shared" si="34"/>
        <v>0</v>
      </c>
      <c r="H209" s="96">
        <f t="shared" si="34"/>
        <v>0</v>
      </c>
    </row>
    <row r="210" spans="1:8" ht="42" customHeight="1" hidden="1">
      <c r="A210" s="6">
        <v>199</v>
      </c>
      <c r="B210" s="10" t="s">
        <v>58</v>
      </c>
      <c r="C210" s="19">
        <v>8110080850</v>
      </c>
      <c r="D210" s="84">
        <v>240</v>
      </c>
      <c r="E210" s="36"/>
      <c r="F210" s="96">
        <f t="shared" si="34"/>
        <v>0</v>
      </c>
      <c r="G210" s="96">
        <f t="shared" si="34"/>
        <v>0</v>
      </c>
      <c r="H210" s="96">
        <f t="shared" si="34"/>
        <v>0</v>
      </c>
    </row>
    <row r="211" spans="1:8" ht="18" customHeight="1" hidden="1">
      <c r="A211" s="6">
        <v>200</v>
      </c>
      <c r="B211" s="8" t="s">
        <v>161</v>
      </c>
      <c r="C211" s="19">
        <v>8110080850</v>
      </c>
      <c r="D211" s="84">
        <v>240</v>
      </c>
      <c r="E211" s="36" t="s">
        <v>7</v>
      </c>
      <c r="F211" s="96">
        <f t="shared" si="34"/>
        <v>0</v>
      </c>
      <c r="G211" s="96">
        <f t="shared" si="34"/>
        <v>0</v>
      </c>
      <c r="H211" s="96">
        <f t="shared" si="34"/>
        <v>0</v>
      </c>
    </row>
    <row r="212" spans="1:8" ht="17.25" customHeight="1" hidden="1">
      <c r="A212" s="6">
        <v>201</v>
      </c>
      <c r="B212" s="8" t="s">
        <v>170</v>
      </c>
      <c r="C212" s="19">
        <v>8110080850</v>
      </c>
      <c r="D212" s="84">
        <v>240</v>
      </c>
      <c r="E212" s="36" t="s">
        <v>169</v>
      </c>
      <c r="F212" s="106">
        <v>0</v>
      </c>
      <c r="G212" s="106">
        <v>0</v>
      </c>
      <c r="H212" s="106">
        <v>0</v>
      </c>
    </row>
    <row r="213" spans="1:8" ht="53.25" customHeight="1">
      <c r="A213" s="6">
        <v>202</v>
      </c>
      <c r="B213" s="38" t="s">
        <v>38</v>
      </c>
      <c r="C213" s="39">
        <v>9100000000</v>
      </c>
      <c r="D213" s="41"/>
      <c r="E213" s="42"/>
      <c r="F213" s="104">
        <f>F214</f>
        <v>737038.76</v>
      </c>
      <c r="G213" s="104">
        <f>G214</f>
        <v>729204</v>
      </c>
      <c r="H213" s="104">
        <f>H214</f>
        <v>729204</v>
      </c>
    </row>
    <row r="214" spans="1:8" ht="24.75" customHeight="1">
      <c r="A214" s="6">
        <v>203</v>
      </c>
      <c r="B214" s="5" t="s">
        <v>39</v>
      </c>
      <c r="C214" s="18">
        <v>9110000000</v>
      </c>
      <c r="D214" s="84"/>
      <c r="E214" s="36"/>
      <c r="F214" s="108">
        <f>F215+F218</f>
        <v>737038.76</v>
      </c>
      <c r="G214" s="108">
        <f>G220</f>
        <v>729204</v>
      </c>
      <c r="H214" s="108">
        <f>H220</f>
        <v>729204</v>
      </c>
    </row>
    <row r="215" spans="1:8" ht="53.25" customHeight="1">
      <c r="A215" s="6">
        <v>204</v>
      </c>
      <c r="B215" s="59" t="s">
        <v>413</v>
      </c>
      <c r="C215" s="18">
        <f>C216</f>
        <v>911008010380</v>
      </c>
      <c r="D215" s="84"/>
      <c r="E215" s="36"/>
      <c r="F215" s="98">
        <v>5240</v>
      </c>
      <c r="G215" s="108">
        <v>0</v>
      </c>
      <c r="H215" s="108">
        <v>0</v>
      </c>
    </row>
    <row r="216" spans="1:8" ht="90" customHeight="1">
      <c r="A216" s="6">
        <v>205</v>
      </c>
      <c r="B216" s="5" t="str">
        <f>B219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6" s="18">
        <f>C217</f>
        <v>911008010380</v>
      </c>
      <c r="D216" s="84">
        <v>120</v>
      </c>
      <c r="E216" s="36" t="s">
        <v>7</v>
      </c>
      <c r="F216" s="98">
        <v>5240</v>
      </c>
      <c r="G216" s="108">
        <v>0</v>
      </c>
      <c r="H216" s="108">
        <v>0</v>
      </c>
    </row>
    <row r="217" spans="1:8" ht="50.25" customHeight="1">
      <c r="A217" s="6">
        <v>206</v>
      </c>
      <c r="B217" s="5" t="str">
        <f>B220</f>
        <v>Расходы на выплату персоналу государственных (муниципальных) органов</v>
      </c>
      <c r="C217" s="18">
        <v>911008010380</v>
      </c>
      <c r="D217" s="84">
        <v>120</v>
      </c>
      <c r="E217" s="36" t="s">
        <v>8</v>
      </c>
      <c r="F217" s="98">
        <v>5240</v>
      </c>
      <c r="G217" s="108">
        <v>0</v>
      </c>
      <c r="H217" s="108">
        <v>0</v>
      </c>
    </row>
    <row r="218" spans="1:8" ht="93" customHeight="1">
      <c r="A218" s="6">
        <v>207</v>
      </c>
      <c r="B218" s="8" t="s">
        <v>40</v>
      </c>
      <c r="C218" s="18">
        <v>9110080210</v>
      </c>
      <c r="D218" s="84"/>
      <c r="E218" s="36"/>
      <c r="F218" s="98">
        <f>F219</f>
        <v>731798.76</v>
      </c>
      <c r="G218" s="108">
        <f aca="true" t="shared" si="35" ref="F218:H221">G219</f>
        <v>729204</v>
      </c>
      <c r="H218" s="108">
        <f t="shared" si="35"/>
        <v>729204</v>
      </c>
    </row>
    <row r="219" spans="1:8" ht="80.25" customHeight="1">
      <c r="A219" s="6">
        <v>208</v>
      </c>
      <c r="B219" s="8" t="s">
        <v>405</v>
      </c>
      <c r="C219" s="18">
        <v>9110080210</v>
      </c>
      <c r="D219" s="84">
        <v>100</v>
      </c>
      <c r="E219" s="36"/>
      <c r="F219" s="108">
        <f t="shared" si="35"/>
        <v>731798.76</v>
      </c>
      <c r="G219" s="108">
        <f t="shared" si="35"/>
        <v>729204</v>
      </c>
      <c r="H219" s="108">
        <f t="shared" si="35"/>
        <v>729204</v>
      </c>
    </row>
    <row r="220" spans="1:8" ht="40.5">
      <c r="A220" s="6">
        <v>209</v>
      </c>
      <c r="B220" s="10" t="s">
        <v>41</v>
      </c>
      <c r="C220" s="19">
        <v>9110080210</v>
      </c>
      <c r="D220" s="84">
        <v>120</v>
      </c>
      <c r="E220" s="36"/>
      <c r="F220" s="96">
        <f t="shared" si="35"/>
        <v>731798.76</v>
      </c>
      <c r="G220" s="96">
        <f t="shared" si="35"/>
        <v>729204</v>
      </c>
      <c r="H220" s="96">
        <f t="shared" si="35"/>
        <v>729204</v>
      </c>
    </row>
    <row r="221" spans="1:8" ht="13.5">
      <c r="A221" s="6">
        <v>210</v>
      </c>
      <c r="B221" s="5" t="s">
        <v>161</v>
      </c>
      <c r="C221" s="19">
        <v>9110080210</v>
      </c>
      <c r="D221" s="84">
        <v>120</v>
      </c>
      <c r="E221" s="36" t="s">
        <v>7</v>
      </c>
      <c r="F221" s="96">
        <f t="shared" si="35"/>
        <v>731798.76</v>
      </c>
      <c r="G221" s="96">
        <f t="shared" si="35"/>
        <v>729204</v>
      </c>
      <c r="H221" s="96">
        <f t="shared" si="35"/>
        <v>729204</v>
      </c>
    </row>
    <row r="222" spans="1:8" ht="54.75" customHeight="1">
      <c r="A222" s="6">
        <v>211</v>
      </c>
      <c r="B222" s="8" t="s">
        <v>15</v>
      </c>
      <c r="C222" s="19">
        <v>9110080210</v>
      </c>
      <c r="D222" s="84">
        <v>120</v>
      </c>
      <c r="E222" s="36" t="s">
        <v>8</v>
      </c>
      <c r="F222" s="110">
        <v>731798.76</v>
      </c>
      <c r="G222" s="96">
        <v>729204</v>
      </c>
      <c r="H222" s="96">
        <v>729204</v>
      </c>
    </row>
    <row r="223" spans="1:8" ht="15.75" customHeight="1">
      <c r="A223" s="6">
        <v>212</v>
      </c>
      <c r="B223" s="43" t="s">
        <v>210</v>
      </c>
      <c r="C223" s="22">
        <v>100000000</v>
      </c>
      <c r="D223" s="42" t="s">
        <v>197</v>
      </c>
      <c r="E223" s="42" t="s">
        <v>190</v>
      </c>
      <c r="F223" s="104">
        <f>F224+F230</f>
        <v>64980.1</v>
      </c>
      <c r="G223" s="104">
        <f>G224+G230</f>
        <v>64980.1</v>
      </c>
      <c r="H223" s="104">
        <f>H224+H230</f>
        <v>64980.1</v>
      </c>
    </row>
    <row r="224" spans="1:8" ht="15.75" customHeight="1">
      <c r="A224" s="6">
        <v>213</v>
      </c>
      <c r="B224" s="8" t="s">
        <v>191</v>
      </c>
      <c r="C224" s="19"/>
      <c r="D224" s="36" t="s">
        <v>197</v>
      </c>
      <c r="E224" s="36" t="s">
        <v>192</v>
      </c>
      <c r="F224" s="96">
        <f aca="true" t="shared" si="36" ref="F224:H228">F225</f>
        <v>48528</v>
      </c>
      <c r="G224" s="96">
        <f t="shared" si="36"/>
        <v>48528</v>
      </c>
      <c r="H224" s="96">
        <f t="shared" si="36"/>
        <v>48528</v>
      </c>
    </row>
    <row r="225" spans="1:8" ht="66.75" customHeight="1">
      <c r="A225" s="6">
        <v>214</v>
      </c>
      <c r="B225" s="8" t="s">
        <v>211</v>
      </c>
      <c r="C225" s="19">
        <v>100000000</v>
      </c>
      <c r="D225" s="36" t="s">
        <v>197</v>
      </c>
      <c r="E225" s="36" t="s">
        <v>192</v>
      </c>
      <c r="F225" s="96">
        <f t="shared" si="36"/>
        <v>48528</v>
      </c>
      <c r="G225" s="96">
        <f t="shared" si="36"/>
        <v>48528</v>
      </c>
      <c r="H225" s="96">
        <f t="shared" si="36"/>
        <v>48528</v>
      </c>
    </row>
    <row r="226" spans="1:8" ht="39" customHeight="1">
      <c r="A226" s="6">
        <v>215</v>
      </c>
      <c r="B226" s="8" t="s">
        <v>212</v>
      </c>
      <c r="C226" s="19">
        <v>140000000</v>
      </c>
      <c r="D226" s="36" t="s">
        <v>197</v>
      </c>
      <c r="E226" s="36" t="s">
        <v>192</v>
      </c>
      <c r="F226" s="96">
        <f t="shared" si="36"/>
        <v>48528</v>
      </c>
      <c r="G226" s="96">
        <f t="shared" si="36"/>
        <v>48528</v>
      </c>
      <c r="H226" s="96">
        <f t="shared" si="36"/>
        <v>48528</v>
      </c>
    </row>
    <row r="227" spans="1:8" ht="216" customHeight="1">
      <c r="A227" s="6">
        <v>216</v>
      </c>
      <c r="B227" s="64" t="s">
        <v>407</v>
      </c>
      <c r="C227" s="19">
        <v>140082110</v>
      </c>
      <c r="D227" s="36" t="s">
        <v>197</v>
      </c>
      <c r="E227" s="36" t="s">
        <v>192</v>
      </c>
      <c r="F227" s="96">
        <f t="shared" si="36"/>
        <v>48528</v>
      </c>
      <c r="G227" s="96">
        <f t="shared" si="36"/>
        <v>48528</v>
      </c>
      <c r="H227" s="96">
        <f t="shared" si="36"/>
        <v>48528</v>
      </c>
    </row>
    <row r="228" spans="1:8" ht="15" customHeight="1">
      <c r="A228" s="6">
        <v>217</v>
      </c>
      <c r="B228" s="63" t="s">
        <v>201</v>
      </c>
      <c r="C228" s="19">
        <v>140082110</v>
      </c>
      <c r="D228" s="36" t="s">
        <v>68</v>
      </c>
      <c r="E228" s="36" t="s">
        <v>192</v>
      </c>
      <c r="F228" s="96">
        <f t="shared" si="36"/>
        <v>48528</v>
      </c>
      <c r="G228" s="96">
        <f t="shared" si="36"/>
        <v>48528</v>
      </c>
      <c r="H228" s="96">
        <f t="shared" si="36"/>
        <v>48528</v>
      </c>
    </row>
    <row r="229" spans="1:8" ht="15" customHeight="1">
      <c r="A229" s="6">
        <v>218</v>
      </c>
      <c r="B229" s="63" t="s">
        <v>158</v>
      </c>
      <c r="C229" s="19">
        <v>140082110</v>
      </c>
      <c r="D229" s="84">
        <v>540</v>
      </c>
      <c r="E229" s="36" t="s">
        <v>192</v>
      </c>
      <c r="F229" s="96">
        <v>48528</v>
      </c>
      <c r="G229" s="96">
        <v>48528</v>
      </c>
      <c r="H229" s="96">
        <v>48528</v>
      </c>
    </row>
    <row r="230" spans="1:8" ht="51.75" customHeight="1">
      <c r="A230" s="6">
        <v>219</v>
      </c>
      <c r="B230" s="10" t="s">
        <v>213</v>
      </c>
      <c r="C230" s="19">
        <v>8100000000</v>
      </c>
      <c r="D230" s="84"/>
      <c r="E230" s="11" t="s">
        <v>178</v>
      </c>
      <c r="F230" s="96">
        <f aca="true" t="shared" si="37" ref="F230:H235">F231</f>
        <v>16452.1</v>
      </c>
      <c r="G230" s="96">
        <f t="shared" si="37"/>
        <v>16452.1</v>
      </c>
      <c r="H230" s="96">
        <f t="shared" si="37"/>
        <v>16452.1</v>
      </c>
    </row>
    <row r="231" spans="1:8" ht="27.75" customHeight="1">
      <c r="A231" s="6">
        <v>220</v>
      </c>
      <c r="B231" s="10" t="s">
        <v>177</v>
      </c>
      <c r="C231" s="19">
        <v>8100000000</v>
      </c>
      <c r="D231" s="84"/>
      <c r="E231" s="11" t="s">
        <v>176</v>
      </c>
      <c r="F231" s="96">
        <f t="shared" si="37"/>
        <v>16452.1</v>
      </c>
      <c r="G231" s="96">
        <f t="shared" si="37"/>
        <v>16452.1</v>
      </c>
      <c r="H231" s="96">
        <f t="shared" si="37"/>
        <v>16452.1</v>
      </c>
    </row>
    <row r="232" spans="1:8" ht="29.25" customHeight="1">
      <c r="A232" s="6">
        <v>221</v>
      </c>
      <c r="B232" s="10" t="s">
        <v>214</v>
      </c>
      <c r="C232" s="19">
        <v>8100000000</v>
      </c>
      <c r="D232" s="84"/>
      <c r="E232" s="11" t="s">
        <v>176</v>
      </c>
      <c r="F232" s="96">
        <f t="shared" si="37"/>
        <v>16452.1</v>
      </c>
      <c r="G232" s="96">
        <f t="shared" si="37"/>
        <v>16452.1</v>
      </c>
      <c r="H232" s="96">
        <f t="shared" si="37"/>
        <v>16452.1</v>
      </c>
    </row>
    <row r="233" spans="1:8" ht="26.25" customHeight="1">
      <c r="A233" s="6">
        <v>222</v>
      </c>
      <c r="B233" s="10" t="s">
        <v>46</v>
      </c>
      <c r="C233" s="19">
        <v>8110000000</v>
      </c>
      <c r="D233" s="84"/>
      <c r="E233" s="11" t="s">
        <v>176</v>
      </c>
      <c r="F233" s="96">
        <f t="shared" si="37"/>
        <v>16452.1</v>
      </c>
      <c r="G233" s="96">
        <f t="shared" si="37"/>
        <v>16452.1</v>
      </c>
      <c r="H233" s="96">
        <f t="shared" si="37"/>
        <v>16452.1</v>
      </c>
    </row>
    <row r="234" spans="1:8" ht="138.75" customHeight="1">
      <c r="A234" s="6">
        <v>223</v>
      </c>
      <c r="B234" s="64" t="s">
        <v>408</v>
      </c>
      <c r="C234" s="19">
        <v>8110082090</v>
      </c>
      <c r="D234" s="36" t="s">
        <v>197</v>
      </c>
      <c r="E234" s="36" t="s">
        <v>176</v>
      </c>
      <c r="F234" s="96">
        <f t="shared" si="37"/>
        <v>16452.1</v>
      </c>
      <c r="G234" s="96">
        <f t="shared" si="37"/>
        <v>16452.1</v>
      </c>
      <c r="H234" s="96">
        <f t="shared" si="37"/>
        <v>16452.1</v>
      </c>
    </row>
    <row r="235" spans="1:8" ht="15" customHeight="1">
      <c r="A235" s="6">
        <v>224</v>
      </c>
      <c r="B235" s="63" t="s">
        <v>201</v>
      </c>
      <c r="C235" s="19">
        <v>8110082090</v>
      </c>
      <c r="D235" s="84">
        <v>500</v>
      </c>
      <c r="E235" s="36" t="s">
        <v>176</v>
      </c>
      <c r="F235" s="96">
        <f t="shared" si="37"/>
        <v>16452.1</v>
      </c>
      <c r="G235" s="96">
        <f t="shared" si="37"/>
        <v>16452.1</v>
      </c>
      <c r="H235" s="96">
        <f t="shared" si="37"/>
        <v>16452.1</v>
      </c>
    </row>
    <row r="236" spans="1:8" ht="15" customHeight="1">
      <c r="A236" s="6">
        <v>225</v>
      </c>
      <c r="B236" s="63" t="s">
        <v>158</v>
      </c>
      <c r="C236" s="19">
        <v>8110082090</v>
      </c>
      <c r="D236" s="84">
        <v>540</v>
      </c>
      <c r="E236" s="36" t="s">
        <v>176</v>
      </c>
      <c r="F236" s="96">
        <v>16452.1</v>
      </c>
      <c r="G236" s="96">
        <v>16452.1</v>
      </c>
      <c r="H236" s="96">
        <v>16452.1</v>
      </c>
    </row>
    <row r="237" spans="1:8" ht="13.5">
      <c r="A237" s="6">
        <v>226</v>
      </c>
      <c r="B237" s="5" t="s">
        <v>24</v>
      </c>
      <c r="C237" s="6"/>
      <c r="D237" s="9"/>
      <c r="E237" s="6"/>
      <c r="F237" s="109">
        <v>0</v>
      </c>
      <c r="G237" s="101">
        <f>'[5]прил 6 ведом'!H153</f>
        <v>158847</v>
      </c>
      <c r="H237" s="101">
        <f>'[5]прил 6 ведом'!I153</f>
        <v>313177</v>
      </c>
    </row>
    <row r="238" spans="1:8" ht="13.5" customHeight="1">
      <c r="A238" s="158"/>
      <c r="B238" s="158"/>
      <c r="C238" s="6"/>
      <c r="D238" s="6"/>
      <c r="E238" s="6"/>
      <c r="F238" s="108">
        <f>F12+F149+F166+F213+F223</f>
        <v>13019705.689999998</v>
      </c>
      <c r="G238" s="108">
        <f>G237+G213+G208++G166+G149+G12+G223</f>
        <v>6580411.34</v>
      </c>
      <c r="H238" s="108">
        <f>H237+H213+H208++H166+H149+H12+H223</f>
        <v>6590124.74</v>
      </c>
    </row>
  </sheetData>
  <sheetProtection/>
  <mergeCells count="14">
    <mergeCell ref="D8:D10"/>
    <mergeCell ref="E8:E10"/>
    <mergeCell ref="F8:F10"/>
    <mergeCell ref="G8:G10"/>
    <mergeCell ref="H8:H10"/>
    <mergeCell ref="A238:B238"/>
    <mergeCell ref="A1:H1"/>
    <mergeCell ref="A2:H2"/>
    <mergeCell ref="A3:H3"/>
    <mergeCell ref="A5:H6"/>
    <mergeCell ref="A7:H7"/>
    <mergeCell ref="A8:A10"/>
    <mergeCell ref="B8:B10"/>
    <mergeCell ref="C8:C10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PageLayoutView="0" workbookViewId="0" topLeftCell="A183">
      <selection activeCell="K200" sqref="K200"/>
    </sheetView>
  </sheetViews>
  <sheetFormatPr defaultColWidth="9.00390625" defaultRowHeight="12.75"/>
  <cols>
    <col min="1" max="1" width="4.125" style="1" customWidth="1"/>
    <col min="2" max="2" width="34.375" style="77" customWidth="1"/>
    <col min="3" max="3" width="6.125" style="95" customWidth="1"/>
    <col min="4" max="4" width="10.75390625" style="95" customWidth="1"/>
    <col min="5" max="5" width="4.375" style="95" customWidth="1"/>
    <col min="6" max="6" width="11.25390625" style="95" customWidth="1"/>
    <col min="7" max="7" width="12.25390625" style="95" customWidth="1"/>
    <col min="8" max="8" width="10.375" style="95" customWidth="1"/>
  </cols>
  <sheetData>
    <row r="1" spans="1:8" ht="12.75">
      <c r="A1" s="130" t="s">
        <v>386</v>
      </c>
      <c r="B1" s="130"/>
      <c r="C1" s="130"/>
      <c r="D1" s="130"/>
      <c r="E1" s="130"/>
      <c r="F1" s="130"/>
      <c r="G1" s="130"/>
      <c r="H1" s="130"/>
    </row>
    <row r="2" spans="1:8" ht="13.5">
      <c r="A2" s="133" t="s">
        <v>89</v>
      </c>
      <c r="B2" s="133"/>
      <c r="C2" s="133"/>
      <c r="D2" s="133"/>
      <c r="E2" s="133"/>
      <c r="F2" s="133"/>
      <c r="G2" s="133"/>
      <c r="H2" s="133"/>
    </row>
    <row r="3" spans="1:8" ht="13.5">
      <c r="A3" s="133" t="s">
        <v>417</v>
      </c>
      <c r="B3" s="133"/>
      <c r="C3" s="133"/>
      <c r="D3" s="133"/>
      <c r="E3" s="133"/>
      <c r="F3" s="133"/>
      <c r="G3" s="133"/>
      <c r="H3" s="133"/>
    </row>
    <row r="4" ht="13.5">
      <c r="A4" s="2"/>
    </row>
    <row r="5" spans="1:7" ht="13.5">
      <c r="A5" s="144" t="s">
        <v>387</v>
      </c>
      <c r="B5" s="144"/>
      <c r="C5" s="144"/>
      <c r="D5" s="144"/>
      <c r="E5" s="144"/>
      <c r="F5" s="144"/>
      <c r="G5" s="144"/>
    </row>
    <row r="6" spans="1:7" ht="13.5">
      <c r="A6" s="144"/>
      <c r="B6" s="144"/>
      <c r="C6" s="144"/>
      <c r="D6" s="144"/>
      <c r="E6" s="144"/>
      <c r="F6" s="144"/>
      <c r="G6" s="144"/>
    </row>
    <row r="7" spans="1:5" ht="13.5">
      <c r="A7" s="160" t="s">
        <v>36</v>
      </c>
      <c r="B7" s="160"/>
      <c r="C7" s="160"/>
      <c r="D7" s="160"/>
      <c r="E7" s="160"/>
    </row>
    <row r="8" spans="1:8" ht="12.75">
      <c r="A8" s="141" t="s">
        <v>138</v>
      </c>
      <c r="B8" s="139" t="s">
        <v>16</v>
      </c>
      <c r="C8" s="149" t="s">
        <v>160</v>
      </c>
      <c r="D8" s="139" t="s">
        <v>17</v>
      </c>
      <c r="E8" s="139" t="s">
        <v>18</v>
      </c>
      <c r="F8" s="139" t="s">
        <v>85</v>
      </c>
      <c r="G8" s="139" t="s">
        <v>69</v>
      </c>
      <c r="H8" s="139" t="s">
        <v>188</v>
      </c>
    </row>
    <row r="9" spans="1:8" ht="12.75">
      <c r="A9" s="141"/>
      <c r="B9" s="139"/>
      <c r="C9" s="149"/>
      <c r="D9" s="139"/>
      <c r="E9" s="139"/>
      <c r="F9" s="161"/>
      <c r="G9" s="161"/>
      <c r="H9" s="161"/>
    </row>
    <row r="10" spans="1:8" ht="12.75">
      <c r="A10" s="141"/>
      <c r="B10" s="139"/>
      <c r="C10" s="149"/>
      <c r="D10" s="139"/>
      <c r="E10" s="139"/>
      <c r="F10" s="161"/>
      <c r="G10" s="161"/>
      <c r="H10" s="161"/>
    </row>
    <row r="11" spans="1:8" ht="13.5">
      <c r="A11" s="6">
        <v>1</v>
      </c>
      <c r="B11" s="89" t="s">
        <v>26</v>
      </c>
      <c r="C11" s="84"/>
      <c r="D11" s="84"/>
      <c r="E11" s="84"/>
      <c r="F11" s="96">
        <f>F12+F71+F80+F96+F131+F158+F169+F189+F186+F200</f>
        <v>13019705.69</v>
      </c>
      <c r="G11" s="96">
        <f>G12+G71+G80+G96+G131+G158+G169+G189+G203+G186+G200</f>
        <v>6580411.34</v>
      </c>
      <c r="H11" s="96">
        <f>H12+H71+H80+H96+H131+H158+H169+H189+H203+H186+H200</f>
        <v>6590124.74</v>
      </c>
    </row>
    <row r="12" spans="1:8" ht="27">
      <c r="A12" s="6">
        <v>2</v>
      </c>
      <c r="B12" s="85" t="s">
        <v>215</v>
      </c>
      <c r="C12" s="36" t="s">
        <v>7</v>
      </c>
      <c r="D12" s="84"/>
      <c r="E12" s="84"/>
      <c r="F12" s="96">
        <f>F13+F22+F41+F47</f>
        <v>4142981.5099999993</v>
      </c>
      <c r="G12" s="96">
        <f>G13+G22+G41+G47</f>
        <v>3447435.84</v>
      </c>
      <c r="H12" s="96">
        <f>H13+H22+H41+H47</f>
        <v>3986770.44</v>
      </c>
    </row>
    <row r="13" spans="1:8" ht="54.75">
      <c r="A13" s="6">
        <v>3</v>
      </c>
      <c r="B13" s="85" t="s">
        <v>15</v>
      </c>
      <c r="C13" s="36" t="s">
        <v>8</v>
      </c>
      <c r="D13" s="84"/>
      <c r="E13" s="84"/>
      <c r="F13" s="96">
        <f aca="true" t="shared" si="0" ref="F13:H14">F14</f>
        <v>737038.76</v>
      </c>
      <c r="G13" s="96">
        <f t="shared" si="0"/>
        <v>729204</v>
      </c>
      <c r="H13" s="96">
        <f t="shared" si="0"/>
        <v>729204</v>
      </c>
    </row>
    <row r="14" spans="1:8" ht="54.75">
      <c r="A14" s="6">
        <v>4</v>
      </c>
      <c r="B14" s="85" t="s">
        <v>38</v>
      </c>
      <c r="C14" s="36" t="s">
        <v>8</v>
      </c>
      <c r="D14" s="37">
        <v>9100000000</v>
      </c>
      <c r="E14" s="84"/>
      <c r="F14" s="96">
        <f t="shared" si="0"/>
        <v>737038.76</v>
      </c>
      <c r="G14" s="96">
        <f t="shared" si="0"/>
        <v>729204</v>
      </c>
      <c r="H14" s="96">
        <f t="shared" si="0"/>
        <v>729204</v>
      </c>
    </row>
    <row r="15" spans="1:8" ht="27">
      <c r="A15" s="6">
        <v>5</v>
      </c>
      <c r="B15" s="85" t="s">
        <v>39</v>
      </c>
      <c r="C15" s="36" t="s">
        <v>8</v>
      </c>
      <c r="D15" s="37">
        <v>9110000000</v>
      </c>
      <c r="E15" s="84"/>
      <c r="F15" s="96">
        <f>F16</f>
        <v>737038.76</v>
      </c>
      <c r="G15" s="96">
        <f>G21</f>
        <v>729204</v>
      </c>
      <c r="H15" s="96">
        <f>H21</f>
        <v>729204</v>
      </c>
    </row>
    <row r="16" spans="1:8" ht="54.75">
      <c r="A16" s="6">
        <v>6</v>
      </c>
      <c r="B16" s="66" t="str">
        <f>'прил 6 ведом'!B17</f>
        <v>Расходы на повышение  с 1 октября 2019года на 4,3 процента заработной  платы  работников бюджетной сферы  Красноярского края</v>
      </c>
      <c r="C16" s="36" t="s">
        <v>8</v>
      </c>
      <c r="D16" s="37">
        <v>9110010380</v>
      </c>
      <c r="E16" s="84"/>
      <c r="F16" s="96">
        <f>'прил 6 ведом'!G15</f>
        <v>737038.76</v>
      </c>
      <c r="G16" s="96">
        <v>0</v>
      </c>
      <c r="H16" s="96">
        <v>0</v>
      </c>
    </row>
    <row r="17" spans="1:8" ht="81.75">
      <c r="A17" s="6">
        <v>7</v>
      </c>
      <c r="B17" s="85" t="str">
        <f>B20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7" s="36" t="s">
        <v>8</v>
      </c>
      <c r="D17" s="37">
        <v>9110010380</v>
      </c>
      <c r="E17" s="84">
        <v>100</v>
      </c>
      <c r="F17" s="96">
        <f>'прил 6 ведом'!G16</f>
        <v>737038.76</v>
      </c>
      <c r="G17" s="96">
        <v>0</v>
      </c>
      <c r="H17" s="96">
        <v>0</v>
      </c>
    </row>
    <row r="18" spans="1:8" ht="40.5">
      <c r="A18" s="6">
        <v>8</v>
      </c>
      <c r="B18" s="85" t="str">
        <f>B21</f>
        <v>Расходы на выплату персоналу государственных (муниципальных) органов</v>
      </c>
      <c r="C18" s="36" t="s">
        <v>8</v>
      </c>
      <c r="D18" s="37">
        <v>9110010380</v>
      </c>
      <c r="E18" s="84">
        <v>120</v>
      </c>
      <c r="F18" s="96">
        <f>'прил 6 ведом'!G17</f>
        <v>5240</v>
      </c>
      <c r="G18" s="96">
        <v>0</v>
      </c>
      <c r="H18" s="96">
        <v>0</v>
      </c>
    </row>
    <row r="19" spans="1:8" ht="96">
      <c r="A19" s="6">
        <v>9</v>
      </c>
      <c r="B19" s="85" t="s">
        <v>40</v>
      </c>
      <c r="C19" s="36" t="s">
        <v>8</v>
      </c>
      <c r="D19" s="37">
        <v>9110080210</v>
      </c>
      <c r="E19" s="84"/>
      <c r="F19" s="96">
        <f aca="true" t="shared" si="1" ref="F19:H20">F20</f>
        <v>731798.76</v>
      </c>
      <c r="G19" s="96">
        <f t="shared" si="1"/>
        <v>729204</v>
      </c>
      <c r="H19" s="96">
        <f t="shared" si="1"/>
        <v>729204</v>
      </c>
    </row>
    <row r="20" spans="1:8" ht="81.75">
      <c r="A20" s="6">
        <v>10</v>
      </c>
      <c r="B20" s="85" t="s">
        <v>405</v>
      </c>
      <c r="C20" s="36" t="s">
        <v>8</v>
      </c>
      <c r="D20" s="37">
        <v>9110080210</v>
      </c>
      <c r="E20" s="84">
        <v>100</v>
      </c>
      <c r="F20" s="96">
        <f t="shared" si="1"/>
        <v>731798.76</v>
      </c>
      <c r="G20" s="96">
        <f t="shared" si="1"/>
        <v>729204</v>
      </c>
      <c r="H20" s="96">
        <f t="shared" si="1"/>
        <v>729204</v>
      </c>
    </row>
    <row r="21" spans="1:8" ht="40.5">
      <c r="A21" s="6">
        <v>11</v>
      </c>
      <c r="B21" s="85" t="s">
        <v>41</v>
      </c>
      <c r="C21" s="36" t="s">
        <v>8</v>
      </c>
      <c r="D21" s="37">
        <v>9110080210</v>
      </c>
      <c r="E21" s="84">
        <v>120</v>
      </c>
      <c r="F21" s="96">
        <f>'прил 6 ведом'!G20</f>
        <v>731798.76</v>
      </c>
      <c r="G21" s="96">
        <f>'прил 6 ведом'!H21</f>
        <v>729204</v>
      </c>
      <c r="H21" s="96">
        <f>G21</f>
        <v>729204</v>
      </c>
    </row>
    <row r="22" spans="1:8" ht="68.25">
      <c r="A22" s="6">
        <v>12</v>
      </c>
      <c r="B22" s="85" t="s">
        <v>163</v>
      </c>
      <c r="C22" s="36" t="s">
        <v>9</v>
      </c>
      <c r="D22" s="37"/>
      <c r="E22" s="84"/>
      <c r="F22" s="96">
        <f aca="true" t="shared" si="2" ref="F22:H24">F23</f>
        <v>2897452.9299999997</v>
      </c>
      <c r="G22" s="96">
        <f t="shared" si="2"/>
        <v>2183064.4</v>
      </c>
      <c r="H22" s="96">
        <f t="shared" si="2"/>
        <v>2722399</v>
      </c>
    </row>
    <row r="23" spans="1:8" ht="27">
      <c r="A23" s="6">
        <v>13</v>
      </c>
      <c r="B23" s="85" t="s">
        <v>42</v>
      </c>
      <c r="C23" s="36" t="s">
        <v>9</v>
      </c>
      <c r="D23" s="37">
        <v>8100000000</v>
      </c>
      <c r="E23" s="84"/>
      <c r="F23" s="96">
        <f t="shared" si="2"/>
        <v>2897452.9299999997</v>
      </c>
      <c r="G23" s="96">
        <f t="shared" si="2"/>
        <v>2183064.4</v>
      </c>
      <c r="H23" s="96">
        <f t="shared" si="2"/>
        <v>2722399</v>
      </c>
    </row>
    <row r="24" spans="1:8" ht="27">
      <c r="A24" s="6">
        <v>14</v>
      </c>
      <c r="B24" s="85" t="s">
        <v>46</v>
      </c>
      <c r="C24" s="36" t="s">
        <v>9</v>
      </c>
      <c r="D24" s="37">
        <v>8110000000</v>
      </c>
      <c r="E24" s="84"/>
      <c r="F24" s="96">
        <f t="shared" si="2"/>
        <v>2897452.9299999997</v>
      </c>
      <c r="G24" s="96">
        <f t="shared" si="2"/>
        <v>2183064.4</v>
      </c>
      <c r="H24" s="96">
        <f t="shared" si="2"/>
        <v>2722399</v>
      </c>
    </row>
    <row r="25" spans="1:8" s="58" customFormat="1" ht="68.25">
      <c r="A25" s="6">
        <v>15</v>
      </c>
      <c r="B25" s="85" t="s">
        <v>43</v>
      </c>
      <c r="C25" s="36" t="s">
        <v>9</v>
      </c>
      <c r="D25" s="37">
        <v>8110080210</v>
      </c>
      <c r="E25" s="84"/>
      <c r="F25" s="96">
        <f>F35+F37+F39+F27+F28+F31</f>
        <v>2897452.9299999997</v>
      </c>
      <c r="G25" s="96">
        <f>G35+G37+G39</f>
        <v>2183064.4</v>
      </c>
      <c r="H25" s="96">
        <f>H35+H37+H39</f>
        <v>2722399</v>
      </c>
    </row>
    <row r="26" spans="1:8" s="58" customFormat="1" ht="81.75">
      <c r="A26" s="6">
        <v>16</v>
      </c>
      <c r="B26" s="85" t="s">
        <v>406</v>
      </c>
      <c r="C26" s="36" t="s">
        <v>9</v>
      </c>
      <c r="D26" s="37">
        <v>8110010210</v>
      </c>
      <c r="E26" s="84">
        <v>100</v>
      </c>
      <c r="F26" s="97">
        <f>'прил 6 ведом'!G27</f>
        <v>294209</v>
      </c>
      <c r="G26" s="96">
        <v>0</v>
      </c>
      <c r="H26" s="96">
        <v>0</v>
      </c>
    </row>
    <row r="27" spans="1:8" ht="40.5">
      <c r="A27" s="6">
        <v>17</v>
      </c>
      <c r="B27" s="85" t="s">
        <v>41</v>
      </c>
      <c r="C27" s="36" t="s">
        <v>9</v>
      </c>
      <c r="D27" s="37">
        <v>8110010210</v>
      </c>
      <c r="E27" s="84">
        <v>120</v>
      </c>
      <c r="F27" s="98">
        <f>F26</f>
        <v>294209</v>
      </c>
      <c r="G27" s="96">
        <v>0</v>
      </c>
      <c r="H27" s="96">
        <v>0</v>
      </c>
    </row>
    <row r="28" spans="1:8" ht="81.75">
      <c r="A28" s="6">
        <v>18</v>
      </c>
      <c r="B28" s="66" t="s">
        <v>440</v>
      </c>
      <c r="C28" s="36" t="s">
        <v>9</v>
      </c>
      <c r="D28" s="37">
        <v>8110010230</v>
      </c>
      <c r="E28" s="84"/>
      <c r="F28" s="98">
        <f>'прил 6 ведом'!G29</f>
        <v>7382</v>
      </c>
      <c r="G28" s="96">
        <v>0</v>
      </c>
      <c r="H28" s="96">
        <v>0</v>
      </c>
    </row>
    <row r="29" spans="1:8" ht="81.75">
      <c r="A29" s="6">
        <v>19</v>
      </c>
      <c r="B29" s="85" t="str">
        <f>B32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9" s="36" t="s">
        <v>9</v>
      </c>
      <c r="D29" s="37">
        <v>8110010230</v>
      </c>
      <c r="E29" s="84">
        <v>100</v>
      </c>
      <c r="F29" s="98">
        <f>'прил 6 ведом'!G30</f>
        <v>7382</v>
      </c>
      <c r="G29" s="96">
        <v>0</v>
      </c>
      <c r="H29" s="96">
        <v>0</v>
      </c>
    </row>
    <row r="30" spans="1:8" ht="40.5">
      <c r="A30" s="6">
        <v>20</v>
      </c>
      <c r="B30" s="85" t="str">
        <f>B33</f>
        <v>Расходы на выплату персоналу государственных (муниципальных) органов</v>
      </c>
      <c r="C30" s="36" t="s">
        <v>9</v>
      </c>
      <c r="D30" s="37">
        <v>8110010230</v>
      </c>
      <c r="E30" s="84">
        <v>120</v>
      </c>
      <c r="F30" s="98">
        <f>'прил 6 ведом'!G31</f>
        <v>7382</v>
      </c>
      <c r="G30" s="96">
        <v>0</v>
      </c>
      <c r="H30" s="96">
        <v>0</v>
      </c>
    </row>
    <row r="31" spans="1:8" ht="68.25">
      <c r="A31" s="6">
        <v>21</v>
      </c>
      <c r="B31" s="66" t="str">
        <f>'прил 6 ведом'!B35</f>
        <v>Руководство и управление в сфере установленных функций органов местного самоуправления в рамках непро-граммных расходов отдельных органов местного самоуправления</v>
      </c>
      <c r="C31" s="36" t="s">
        <v>9</v>
      </c>
      <c r="D31" s="37">
        <v>8110010380</v>
      </c>
      <c r="E31" s="84"/>
      <c r="F31" s="98">
        <f>'прил 6 ведом'!G32</f>
        <v>16486</v>
      </c>
      <c r="G31" s="96">
        <v>0</v>
      </c>
      <c r="H31" s="96">
        <v>0</v>
      </c>
    </row>
    <row r="32" spans="1:8" ht="81.75">
      <c r="A32" s="6">
        <v>22</v>
      </c>
      <c r="B32" s="85" t="str">
        <f>B35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2" s="36" t="s">
        <v>9</v>
      </c>
      <c r="D32" s="37">
        <v>8110010380</v>
      </c>
      <c r="E32" s="84">
        <v>100</v>
      </c>
      <c r="F32" s="98">
        <f>'прил 6 ведом'!G33</f>
        <v>16486</v>
      </c>
      <c r="G32" s="96">
        <v>0</v>
      </c>
      <c r="H32" s="96">
        <v>0</v>
      </c>
    </row>
    <row r="33" spans="1:8" ht="40.5">
      <c r="A33" s="6">
        <v>23</v>
      </c>
      <c r="B33" s="85" t="str">
        <f>B27</f>
        <v>Расходы на выплату персоналу государственных (муниципальных) органов</v>
      </c>
      <c r="C33" s="36" t="s">
        <v>9</v>
      </c>
      <c r="D33" s="37">
        <v>8110010380</v>
      </c>
      <c r="E33" s="84">
        <v>120</v>
      </c>
      <c r="F33" s="98">
        <f>'прил 6 ведом'!G34</f>
        <v>16486</v>
      </c>
      <c r="G33" s="96">
        <v>0</v>
      </c>
      <c r="H33" s="96">
        <v>0</v>
      </c>
    </row>
    <row r="34" spans="1:8" s="58" customFormat="1" ht="68.25">
      <c r="A34" s="6">
        <v>24</v>
      </c>
      <c r="B34" s="85" t="s">
        <v>43</v>
      </c>
      <c r="C34" s="36" t="s">
        <v>9</v>
      </c>
      <c r="D34" s="37">
        <v>8110080210</v>
      </c>
      <c r="E34" s="36" t="s">
        <v>197</v>
      </c>
      <c r="F34" s="98">
        <f aca="true" t="shared" si="3" ref="F34:H35">F35</f>
        <v>2224938.11</v>
      </c>
      <c r="G34" s="96">
        <f t="shared" si="3"/>
        <v>2178484.4</v>
      </c>
      <c r="H34" s="96">
        <f t="shared" si="3"/>
        <v>2717819</v>
      </c>
    </row>
    <row r="35" spans="1:8" s="58" customFormat="1" ht="81.75">
      <c r="A35" s="6">
        <v>25</v>
      </c>
      <c r="B35" s="85" t="s">
        <v>405</v>
      </c>
      <c r="C35" s="36" t="s">
        <v>9</v>
      </c>
      <c r="D35" s="37">
        <v>8110080210</v>
      </c>
      <c r="E35" s="84">
        <v>100</v>
      </c>
      <c r="F35" s="96">
        <f t="shared" si="3"/>
        <v>2224938.11</v>
      </c>
      <c r="G35" s="96">
        <f t="shared" si="3"/>
        <v>2178484.4</v>
      </c>
      <c r="H35" s="96">
        <f t="shared" si="3"/>
        <v>2717819</v>
      </c>
    </row>
    <row r="36" spans="1:8" s="58" customFormat="1" ht="40.5">
      <c r="A36" s="6">
        <v>26</v>
      </c>
      <c r="B36" s="85" t="s">
        <v>41</v>
      </c>
      <c r="C36" s="36" t="s">
        <v>9</v>
      </c>
      <c r="D36" s="37">
        <v>8110080210</v>
      </c>
      <c r="E36" s="84">
        <v>120</v>
      </c>
      <c r="F36" s="96">
        <f>'прил 6 ведом'!G37</f>
        <v>2224938.11</v>
      </c>
      <c r="G36" s="96">
        <v>2178484.4</v>
      </c>
      <c r="H36" s="96">
        <v>2717819</v>
      </c>
    </row>
    <row r="37" spans="1:8" s="58" customFormat="1" ht="27">
      <c r="A37" s="6">
        <v>27</v>
      </c>
      <c r="B37" s="85" t="s">
        <v>56</v>
      </c>
      <c r="C37" s="36" t="s">
        <v>9</v>
      </c>
      <c r="D37" s="37">
        <v>8110080210</v>
      </c>
      <c r="E37" s="84">
        <v>200</v>
      </c>
      <c r="F37" s="96">
        <f>F38</f>
        <v>350145.96</v>
      </c>
      <c r="G37" s="96">
        <f>G38</f>
        <v>0</v>
      </c>
      <c r="H37" s="96">
        <f>H38</f>
        <v>0</v>
      </c>
    </row>
    <row r="38" spans="1:8" s="58" customFormat="1" ht="40.5">
      <c r="A38" s="6">
        <v>28</v>
      </c>
      <c r="B38" s="85" t="s">
        <v>58</v>
      </c>
      <c r="C38" s="36" t="s">
        <v>9</v>
      </c>
      <c r="D38" s="37">
        <v>8110080210</v>
      </c>
      <c r="E38" s="84">
        <v>240</v>
      </c>
      <c r="F38" s="96">
        <f>'прил 6 ведом'!G38</f>
        <v>350145.96</v>
      </c>
      <c r="G38" s="96">
        <v>0</v>
      </c>
      <c r="H38" s="96">
        <v>0</v>
      </c>
    </row>
    <row r="39" spans="1:8" ht="13.5">
      <c r="A39" s="6">
        <v>29</v>
      </c>
      <c r="B39" s="85" t="s">
        <v>44</v>
      </c>
      <c r="C39" s="36" t="s">
        <v>9</v>
      </c>
      <c r="D39" s="37">
        <v>8110080210</v>
      </c>
      <c r="E39" s="84">
        <v>800</v>
      </c>
      <c r="F39" s="96">
        <f>F40</f>
        <v>4291.86</v>
      </c>
      <c r="G39" s="96">
        <f>G40</f>
        <v>4580</v>
      </c>
      <c r="H39" s="96">
        <f>H40</f>
        <v>4580</v>
      </c>
    </row>
    <row r="40" spans="1:8" ht="13.5">
      <c r="A40" s="6">
        <v>30</v>
      </c>
      <c r="B40" s="85" t="s">
        <v>107</v>
      </c>
      <c r="C40" s="36" t="s">
        <v>9</v>
      </c>
      <c r="D40" s="37">
        <v>8110080210</v>
      </c>
      <c r="E40" s="84">
        <v>850</v>
      </c>
      <c r="F40" s="96">
        <f>'прил 6 ведом'!G41</f>
        <v>4291.86</v>
      </c>
      <c r="G40" s="96">
        <v>4580</v>
      </c>
      <c r="H40" s="96">
        <v>4580</v>
      </c>
    </row>
    <row r="41" spans="1:8" ht="13.5">
      <c r="A41" s="6">
        <v>31</v>
      </c>
      <c r="B41" s="85" t="s">
        <v>164</v>
      </c>
      <c r="C41" s="36" t="s">
        <v>19</v>
      </c>
      <c r="D41" s="37"/>
      <c r="E41" s="84"/>
      <c r="F41" s="96">
        <f aca="true" t="shared" si="4" ref="F41:H42">F42</f>
        <v>1000</v>
      </c>
      <c r="G41" s="96">
        <f t="shared" si="4"/>
        <v>1000</v>
      </c>
      <c r="H41" s="96">
        <f t="shared" si="4"/>
        <v>1000</v>
      </c>
    </row>
    <row r="42" spans="1:8" ht="27">
      <c r="A42" s="6">
        <v>32</v>
      </c>
      <c r="B42" s="85" t="s">
        <v>42</v>
      </c>
      <c r="C42" s="36" t="s">
        <v>19</v>
      </c>
      <c r="D42" s="37">
        <v>8100000000</v>
      </c>
      <c r="E42" s="84"/>
      <c r="F42" s="96">
        <f t="shared" si="4"/>
        <v>1000</v>
      </c>
      <c r="G42" s="96">
        <f t="shared" si="4"/>
        <v>1000</v>
      </c>
      <c r="H42" s="96">
        <f t="shared" si="4"/>
        <v>1000</v>
      </c>
    </row>
    <row r="43" spans="1:8" ht="27">
      <c r="A43" s="6">
        <v>33</v>
      </c>
      <c r="B43" s="88" t="s">
        <v>441</v>
      </c>
      <c r="C43" s="36" t="s">
        <v>19</v>
      </c>
      <c r="D43" s="37">
        <v>8110000000</v>
      </c>
      <c r="E43" s="84"/>
      <c r="F43" s="96">
        <f>F45</f>
        <v>1000</v>
      </c>
      <c r="G43" s="96">
        <f>G45</f>
        <v>1000</v>
      </c>
      <c r="H43" s="96">
        <f>H45</f>
        <v>1000</v>
      </c>
    </row>
    <row r="44" spans="1:8" ht="54.75">
      <c r="A44" s="6">
        <v>34</v>
      </c>
      <c r="B44" s="85" t="s">
        <v>388</v>
      </c>
      <c r="C44" s="36" t="s">
        <v>19</v>
      </c>
      <c r="D44" s="37">
        <v>8110080050</v>
      </c>
      <c r="E44" s="84"/>
      <c r="F44" s="96">
        <f aca="true" t="shared" si="5" ref="F44:H45">F45</f>
        <v>1000</v>
      </c>
      <c r="G44" s="96">
        <f t="shared" si="5"/>
        <v>1000</v>
      </c>
      <c r="H44" s="96">
        <f t="shared" si="5"/>
        <v>1000</v>
      </c>
    </row>
    <row r="45" spans="1:8" ht="13.5">
      <c r="A45" s="6">
        <v>35</v>
      </c>
      <c r="B45" s="85" t="s">
        <v>44</v>
      </c>
      <c r="C45" s="36" t="s">
        <v>19</v>
      </c>
      <c r="D45" s="37">
        <v>8110080050</v>
      </c>
      <c r="E45" s="36" t="s">
        <v>45</v>
      </c>
      <c r="F45" s="96">
        <f t="shared" si="5"/>
        <v>1000</v>
      </c>
      <c r="G45" s="96">
        <f t="shared" si="5"/>
        <v>1000</v>
      </c>
      <c r="H45" s="96">
        <f t="shared" si="5"/>
        <v>1000</v>
      </c>
    </row>
    <row r="46" spans="1:8" ht="13.5">
      <c r="A46" s="6">
        <v>36</v>
      </c>
      <c r="B46" s="85" t="s">
        <v>105</v>
      </c>
      <c r="C46" s="36" t="s">
        <v>19</v>
      </c>
      <c r="D46" s="37">
        <v>8110080050</v>
      </c>
      <c r="E46" s="36" t="s">
        <v>104</v>
      </c>
      <c r="F46" s="96">
        <v>1000</v>
      </c>
      <c r="G46" s="96">
        <v>1000</v>
      </c>
      <c r="H46" s="96">
        <v>1000</v>
      </c>
    </row>
    <row r="47" spans="1:8" ht="13.5">
      <c r="A47" s="6">
        <v>37</v>
      </c>
      <c r="B47" s="85" t="s">
        <v>170</v>
      </c>
      <c r="C47" s="36" t="s">
        <v>169</v>
      </c>
      <c r="D47" s="37"/>
      <c r="E47" s="36"/>
      <c r="F47" s="96">
        <f aca="true" t="shared" si="6" ref="F47:H48">F48</f>
        <v>507489.82</v>
      </c>
      <c r="G47" s="96">
        <f t="shared" si="6"/>
        <v>534167.44</v>
      </c>
      <c r="H47" s="96">
        <f t="shared" si="6"/>
        <v>534167.44</v>
      </c>
    </row>
    <row r="48" spans="1:8" ht="54.75">
      <c r="A48" s="6">
        <v>38</v>
      </c>
      <c r="B48" s="85" t="s">
        <v>130</v>
      </c>
      <c r="C48" s="36" t="s">
        <v>169</v>
      </c>
      <c r="D48" s="37">
        <v>100000000</v>
      </c>
      <c r="E48" s="84"/>
      <c r="F48" s="96">
        <f t="shared" si="6"/>
        <v>507489.82</v>
      </c>
      <c r="G48" s="96">
        <f t="shared" si="6"/>
        <v>534167.44</v>
      </c>
      <c r="H48" s="96">
        <f t="shared" si="6"/>
        <v>534167.44</v>
      </c>
    </row>
    <row r="49" spans="1:8" ht="27">
      <c r="A49" s="6">
        <v>39</v>
      </c>
      <c r="B49" s="85" t="s">
        <v>409</v>
      </c>
      <c r="C49" s="36" t="s">
        <v>169</v>
      </c>
      <c r="D49" s="37">
        <v>110000000</v>
      </c>
      <c r="E49" s="84"/>
      <c r="F49" s="96">
        <f>F56+F59+F52+F67+F53</f>
        <v>507489.82</v>
      </c>
      <c r="G49" s="96">
        <f>G56+G59+G52+G67</f>
        <v>534167.44</v>
      </c>
      <c r="H49" s="96">
        <f>H56+H59+H52+H67</f>
        <v>534167.44</v>
      </c>
    </row>
    <row r="50" spans="1:8" ht="81.75">
      <c r="A50" s="6">
        <v>40</v>
      </c>
      <c r="B50" s="85" t="s">
        <v>410</v>
      </c>
      <c r="C50" s="36" t="s">
        <v>169</v>
      </c>
      <c r="D50" s="37">
        <v>110010210</v>
      </c>
      <c r="E50" s="36" t="s">
        <v>197</v>
      </c>
      <c r="F50" s="96">
        <f>F52</f>
        <v>72334</v>
      </c>
      <c r="G50" s="96">
        <f>G52</f>
        <v>0</v>
      </c>
      <c r="H50" s="96">
        <f>H52</f>
        <v>0</v>
      </c>
    </row>
    <row r="51" spans="1:8" s="58" customFormat="1" ht="81.75">
      <c r="A51" s="6">
        <v>41</v>
      </c>
      <c r="B51" s="85" t="s">
        <v>405</v>
      </c>
      <c r="C51" s="36" t="s">
        <v>169</v>
      </c>
      <c r="D51" s="37">
        <v>110010210</v>
      </c>
      <c r="E51" s="84">
        <v>100</v>
      </c>
      <c r="F51" s="96">
        <f>F52</f>
        <v>72334</v>
      </c>
      <c r="G51" s="96">
        <f>G52</f>
        <v>0</v>
      </c>
      <c r="H51" s="96">
        <f>H52</f>
        <v>0</v>
      </c>
    </row>
    <row r="52" spans="1:8" s="58" customFormat="1" ht="40.5">
      <c r="A52" s="6">
        <v>42</v>
      </c>
      <c r="B52" s="85" t="s">
        <v>41</v>
      </c>
      <c r="C52" s="36" t="s">
        <v>169</v>
      </c>
      <c r="D52" s="37">
        <v>110010210</v>
      </c>
      <c r="E52" s="84">
        <v>120</v>
      </c>
      <c r="F52" s="96">
        <v>72334</v>
      </c>
      <c r="G52" s="96">
        <v>0</v>
      </c>
      <c r="H52" s="96">
        <v>0</v>
      </c>
    </row>
    <row r="53" spans="1:8" s="58" customFormat="1" ht="177.75">
      <c r="A53" s="6">
        <v>43</v>
      </c>
      <c r="B53" s="83" t="str">
        <f>'прил 6 ведом'!B54</f>
        <v>Расходы, связанные с повышением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установленной для целей расчета региональной выплаты, в связи с повышением размера их оплаты труда</v>
      </c>
      <c r="C53" s="36" t="s">
        <v>169</v>
      </c>
      <c r="D53" s="37">
        <f>D54</f>
        <v>110010230</v>
      </c>
      <c r="E53" s="84"/>
      <c r="F53" s="96">
        <f>'прил 6 ведом'!G54</f>
        <v>3686</v>
      </c>
      <c r="G53" s="96">
        <v>0</v>
      </c>
      <c r="H53" s="96">
        <v>0</v>
      </c>
    </row>
    <row r="54" spans="1:8" s="58" customFormat="1" ht="81.75">
      <c r="A54" s="6">
        <v>44</v>
      </c>
      <c r="B54" s="85" t="str">
        <f>B51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4" s="36" t="s">
        <v>169</v>
      </c>
      <c r="D54" s="37">
        <f>D55</f>
        <v>110010230</v>
      </c>
      <c r="E54" s="84">
        <v>100</v>
      </c>
      <c r="F54" s="96">
        <f>'прил 6 ведом'!G55</f>
        <v>3686</v>
      </c>
      <c r="G54" s="96">
        <v>0</v>
      </c>
      <c r="H54" s="96">
        <v>0</v>
      </c>
    </row>
    <row r="55" spans="1:8" s="58" customFormat="1" ht="40.5">
      <c r="A55" s="6">
        <v>45</v>
      </c>
      <c r="B55" s="85" t="str">
        <f>B52</f>
        <v>Расходы на выплату персоналу государственных (муниципальных) органов</v>
      </c>
      <c r="C55" s="36" t="s">
        <v>169</v>
      </c>
      <c r="D55" s="37">
        <v>110010230</v>
      </c>
      <c r="E55" s="84">
        <v>120</v>
      </c>
      <c r="F55" s="96">
        <f>'прил 6 ведом'!G56</f>
        <v>3686</v>
      </c>
      <c r="G55" s="96">
        <v>0</v>
      </c>
      <c r="H55" s="96">
        <v>0</v>
      </c>
    </row>
    <row r="56" spans="1:8" s="58" customFormat="1" ht="96">
      <c r="A56" s="6">
        <v>46</v>
      </c>
      <c r="B56" s="85" t="s">
        <v>389</v>
      </c>
      <c r="C56" s="36" t="s">
        <v>169</v>
      </c>
      <c r="D56" s="37">
        <v>110081010</v>
      </c>
      <c r="E56" s="84"/>
      <c r="F56" s="96">
        <f aca="true" t="shared" si="7" ref="F56:H57">F57</f>
        <v>418590.4</v>
      </c>
      <c r="G56" s="96">
        <f t="shared" si="7"/>
        <v>529053</v>
      </c>
      <c r="H56" s="96">
        <f t="shared" si="7"/>
        <v>529053</v>
      </c>
    </row>
    <row r="57" spans="1:8" s="58" customFormat="1" ht="81.75">
      <c r="A57" s="6">
        <v>47</v>
      </c>
      <c r="B57" s="85" t="s">
        <v>405</v>
      </c>
      <c r="C57" s="36" t="s">
        <v>169</v>
      </c>
      <c r="D57" s="37">
        <v>110081010</v>
      </c>
      <c r="E57" s="84">
        <v>100</v>
      </c>
      <c r="F57" s="96">
        <f t="shared" si="7"/>
        <v>418590.4</v>
      </c>
      <c r="G57" s="96">
        <f t="shared" si="7"/>
        <v>529053</v>
      </c>
      <c r="H57" s="96">
        <f t="shared" si="7"/>
        <v>529053</v>
      </c>
    </row>
    <row r="58" spans="1:8" s="58" customFormat="1" ht="40.5">
      <c r="A58" s="6">
        <v>48</v>
      </c>
      <c r="B58" s="85" t="s">
        <v>41</v>
      </c>
      <c r="C58" s="36" t="s">
        <v>169</v>
      </c>
      <c r="D58" s="37">
        <v>110081010</v>
      </c>
      <c r="E58" s="84">
        <v>120</v>
      </c>
      <c r="F58" s="96">
        <f>'прил 6 ведом'!G57</f>
        <v>418590.4</v>
      </c>
      <c r="G58" s="96">
        <v>529053</v>
      </c>
      <c r="H58" s="96">
        <v>529053</v>
      </c>
    </row>
    <row r="59" spans="1:8" s="58" customFormat="1" ht="96">
      <c r="A59" s="6">
        <v>49</v>
      </c>
      <c r="B59" s="85" t="s">
        <v>121</v>
      </c>
      <c r="C59" s="36" t="s">
        <v>169</v>
      </c>
      <c r="D59" s="37">
        <v>110081060</v>
      </c>
      <c r="E59" s="84"/>
      <c r="F59" s="96">
        <f aca="true" t="shared" si="8" ref="F59:H60">F60</f>
        <v>7724.98</v>
      </c>
      <c r="G59" s="96">
        <f t="shared" si="8"/>
        <v>0</v>
      </c>
      <c r="H59" s="96">
        <f t="shared" si="8"/>
        <v>0</v>
      </c>
    </row>
    <row r="60" spans="1:8" s="58" customFormat="1" ht="81.75">
      <c r="A60" s="6">
        <v>50</v>
      </c>
      <c r="B60" s="85" t="s">
        <v>405</v>
      </c>
      <c r="C60" s="36" t="s">
        <v>169</v>
      </c>
      <c r="D60" s="37">
        <v>110081060</v>
      </c>
      <c r="E60" s="84">
        <v>100</v>
      </c>
      <c r="F60" s="96">
        <f t="shared" si="8"/>
        <v>7724.98</v>
      </c>
      <c r="G60" s="96">
        <f t="shared" si="8"/>
        <v>0</v>
      </c>
      <c r="H60" s="96">
        <f t="shared" si="8"/>
        <v>0</v>
      </c>
    </row>
    <row r="61" spans="1:9" s="58" customFormat="1" ht="40.5">
      <c r="A61" s="6">
        <v>51</v>
      </c>
      <c r="B61" s="85" t="s">
        <v>41</v>
      </c>
      <c r="C61" s="36" t="s">
        <v>169</v>
      </c>
      <c r="D61" s="37">
        <v>110081060</v>
      </c>
      <c r="E61" s="84">
        <v>120</v>
      </c>
      <c r="F61" s="96">
        <v>7724.98</v>
      </c>
      <c r="G61" s="96">
        <v>0</v>
      </c>
      <c r="H61" s="96">
        <v>0</v>
      </c>
      <c r="I61" s="40"/>
    </row>
    <row r="62" spans="1:8" ht="27">
      <c r="A62" s="6">
        <v>52</v>
      </c>
      <c r="B62" s="85" t="s">
        <v>42</v>
      </c>
      <c r="C62" s="36" t="s">
        <v>169</v>
      </c>
      <c r="D62" s="37">
        <v>8100000000</v>
      </c>
      <c r="E62" s="36"/>
      <c r="F62" s="96">
        <f>F63</f>
        <v>5154.44</v>
      </c>
      <c r="G62" s="96">
        <f>G63</f>
        <v>5114.44</v>
      </c>
      <c r="H62" s="96">
        <f>H63</f>
        <v>5114.44</v>
      </c>
    </row>
    <row r="63" spans="1:8" ht="27">
      <c r="A63" s="6">
        <v>53</v>
      </c>
      <c r="B63" s="85" t="s">
        <v>46</v>
      </c>
      <c r="C63" s="36" t="s">
        <v>169</v>
      </c>
      <c r="D63" s="37">
        <v>8110000000</v>
      </c>
      <c r="E63" s="36"/>
      <c r="F63" s="96">
        <f>F64+F68</f>
        <v>5154.44</v>
      </c>
      <c r="G63" s="96">
        <f>G64+G68</f>
        <v>5114.44</v>
      </c>
      <c r="H63" s="96">
        <f>H64+H68</f>
        <v>5114.44</v>
      </c>
    </row>
    <row r="64" spans="1:8" ht="27">
      <c r="A64" s="6">
        <v>54</v>
      </c>
      <c r="B64" s="85" t="s">
        <v>46</v>
      </c>
      <c r="C64" s="36" t="s">
        <v>169</v>
      </c>
      <c r="D64" s="37">
        <v>8180000000</v>
      </c>
      <c r="E64" s="36"/>
      <c r="F64" s="96">
        <f aca="true" t="shared" si="9" ref="F64:H66">F65</f>
        <v>5154.44</v>
      </c>
      <c r="G64" s="96">
        <f t="shared" si="9"/>
        <v>5114.44</v>
      </c>
      <c r="H64" s="96">
        <f t="shared" si="9"/>
        <v>5114.44</v>
      </c>
    </row>
    <row r="65" spans="1:8" ht="109.5">
      <c r="A65" s="6">
        <v>55</v>
      </c>
      <c r="B65" s="85" t="s">
        <v>47</v>
      </c>
      <c r="C65" s="36" t="s">
        <v>169</v>
      </c>
      <c r="D65" s="37">
        <v>8110075140</v>
      </c>
      <c r="E65" s="36"/>
      <c r="F65" s="96">
        <f t="shared" si="9"/>
        <v>5154.44</v>
      </c>
      <c r="G65" s="96">
        <f t="shared" si="9"/>
        <v>5114.44</v>
      </c>
      <c r="H65" s="96">
        <f t="shared" si="9"/>
        <v>5114.44</v>
      </c>
    </row>
    <row r="66" spans="1:8" ht="27">
      <c r="A66" s="6">
        <v>56</v>
      </c>
      <c r="B66" s="85" t="s">
        <v>56</v>
      </c>
      <c r="C66" s="36" t="s">
        <v>169</v>
      </c>
      <c r="D66" s="37">
        <v>8110075140</v>
      </c>
      <c r="E66" s="36" t="s">
        <v>57</v>
      </c>
      <c r="F66" s="96">
        <f t="shared" si="9"/>
        <v>5154.44</v>
      </c>
      <c r="G66" s="96">
        <f t="shared" si="9"/>
        <v>5114.44</v>
      </c>
      <c r="H66" s="96">
        <f t="shared" si="9"/>
        <v>5114.44</v>
      </c>
    </row>
    <row r="67" spans="1:8" ht="40.5">
      <c r="A67" s="6">
        <v>57</v>
      </c>
      <c r="B67" s="85" t="s">
        <v>58</v>
      </c>
      <c r="C67" s="36" t="s">
        <v>169</v>
      </c>
      <c r="D67" s="37">
        <v>8110075140</v>
      </c>
      <c r="E67" s="36" t="s">
        <v>59</v>
      </c>
      <c r="F67" s="96">
        <v>5154.44</v>
      </c>
      <c r="G67" s="96">
        <v>5114.44</v>
      </c>
      <c r="H67" s="96">
        <v>5114.44</v>
      </c>
    </row>
    <row r="68" spans="1:8" ht="96">
      <c r="A68" s="6">
        <v>58</v>
      </c>
      <c r="B68" s="85" t="s">
        <v>390</v>
      </c>
      <c r="C68" s="36" t="s">
        <v>169</v>
      </c>
      <c r="D68" s="37">
        <v>8110080850</v>
      </c>
      <c r="E68" s="36"/>
      <c r="F68" s="96">
        <f aca="true" t="shared" si="10" ref="F68:H69">F69</f>
        <v>0</v>
      </c>
      <c r="G68" s="96">
        <f t="shared" si="10"/>
        <v>0</v>
      </c>
      <c r="H68" s="96">
        <f t="shared" si="10"/>
        <v>0</v>
      </c>
    </row>
    <row r="69" spans="1:8" ht="27">
      <c r="A69" s="6">
        <v>59</v>
      </c>
      <c r="B69" s="85" t="s">
        <v>56</v>
      </c>
      <c r="C69" s="36" t="s">
        <v>169</v>
      </c>
      <c r="D69" s="37">
        <v>8110080850</v>
      </c>
      <c r="E69" s="36" t="s">
        <v>57</v>
      </c>
      <c r="F69" s="96">
        <f t="shared" si="10"/>
        <v>0</v>
      </c>
      <c r="G69" s="96">
        <f t="shared" si="10"/>
        <v>0</v>
      </c>
      <c r="H69" s="96">
        <f t="shared" si="10"/>
        <v>0</v>
      </c>
    </row>
    <row r="70" spans="1:8" ht="40.5">
      <c r="A70" s="6">
        <v>60</v>
      </c>
      <c r="B70" s="85" t="s">
        <v>58</v>
      </c>
      <c r="C70" s="36" t="s">
        <v>169</v>
      </c>
      <c r="D70" s="37">
        <v>8110080850</v>
      </c>
      <c r="E70" s="36" t="s">
        <v>59</v>
      </c>
      <c r="F70" s="96">
        <v>0</v>
      </c>
      <c r="G70" s="96">
        <v>0</v>
      </c>
      <c r="H70" s="96">
        <v>0</v>
      </c>
    </row>
    <row r="71" spans="1:8" ht="13.5">
      <c r="A71" s="6">
        <v>61</v>
      </c>
      <c r="B71" s="85" t="s">
        <v>216</v>
      </c>
      <c r="C71" s="36" t="s">
        <v>173</v>
      </c>
      <c r="D71" s="37"/>
      <c r="E71" s="36"/>
      <c r="F71" s="96">
        <f aca="true" t="shared" si="11" ref="F71:H74">F72</f>
        <v>98484.9</v>
      </c>
      <c r="G71" s="96">
        <f t="shared" si="11"/>
        <v>98487.9</v>
      </c>
      <c r="H71" s="96">
        <f t="shared" si="11"/>
        <v>99684.3</v>
      </c>
    </row>
    <row r="72" spans="1:8" ht="27">
      <c r="A72" s="6">
        <v>62</v>
      </c>
      <c r="B72" s="85" t="s">
        <v>172</v>
      </c>
      <c r="C72" s="36" t="s">
        <v>174</v>
      </c>
      <c r="D72" s="37"/>
      <c r="E72" s="36"/>
      <c r="F72" s="96">
        <f t="shared" si="11"/>
        <v>98484.9</v>
      </c>
      <c r="G72" s="96">
        <f t="shared" si="11"/>
        <v>98487.9</v>
      </c>
      <c r="H72" s="96">
        <f t="shared" si="11"/>
        <v>99684.3</v>
      </c>
    </row>
    <row r="73" spans="1:8" ht="27">
      <c r="A73" s="6">
        <v>63</v>
      </c>
      <c r="B73" s="85" t="s">
        <v>42</v>
      </c>
      <c r="C73" s="36" t="s">
        <v>174</v>
      </c>
      <c r="D73" s="37">
        <v>8100000000</v>
      </c>
      <c r="E73" s="36"/>
      <c r="F73" s="96">
        <f t="shared" si="11"/>
        <v>98484.9</v>
      </c>
      <c r="G73" s="96">
        <f t="shared" si="11"/>
        <v>98487.9</v>
      </c>
      <c r="H73" s="96">
        <f t="shared" si="11"/>
        <v>99684.3</v>
      </c>
    </row>
    <row r="74" spans="1:8" ht="27">
      <c r="A74" s="6">
        <v>64</v>
      </c>
      <c r="B74" s="85" t="s">
        <v>46</v>
      </c>
      <c r="C74" s="36" t="s">
        <v>174</v>
      </c>
      <c r="D74" s="37">
        <v>8110000000</v>
      </c>
      <c r="E74" s="36"/>
      <c r="F74" s="96">
        <f>F75</f>
        <v>98484.9</v>
      </c>
      <c r="G74" s="96">
        <f t="shared" si="11"/>
        <v>98487.9</v>
      </c>
      <c r="H74" s="96">
        <f t="shared" si="11"/>
        <v>99684.3</v>
      </c>
    </row>
    <row r="75" spans="1:8" ht="96">
      <c r="A75" s="6">
        <v>65</v>
      </c>
      <c r="B75" s="85" t="s">
        <v>27</v>
      </c>
      <c r="C75" s="36" t="s">
        <v>174</v>
      </c>
      <c r="D75" s="37">
        <v>8110051180</v>
      </c>
      <c r="E75" s="36"/>
      <c r="F75" s="96">
        <f>F77+F78</f>
        <v>98484.9</v>
      </c>
      <c r="G75" s="96">
        <f>G76+G78</f>
        <v>98487.9</v>
      </c>
      <c r="H75" s="96">
        <f>H76+H78</f>
        <v>99684.3</v>
      </c>
    </row>
    <row r="76" spans="1:8" ht="81.75">
      <c r="A76" s="6">
        <v>66</v>
      </c>
      <c r="B76" s="85" t="s">
        <v>405</v>
      </c>
      <c r="C76" s="36" t="s">
        <v>174</v>
      </c>
      <c r="D76" s="37">
        <v>8110051180</v>
      </c>
      <c r="E76" s="36" t="s">
        <v>106</v>
      </c>
      <c r="F76" s="96">
        <f>F77</f>
        <v>58426.9</v>
      </c>
      <c r="G76" s="96">
        <f>G77</f>
        <v>72463</v>
      </c>
      <c r="H76" s="96">
        <f>H77</f>
        <v>72463</v>
      </c>
    </row>
    <row r="77" spans="1:8" ht="40.5">
      <c r="A77" s="6">
        <v>67</v>
      </c>
      <c r="B77" s="85" t="s">
        <v>41</v>
      </c>
      <c r="C77" s="36" t="s">
        <v>174</v>
      </c>
      <c r="D77" s="37">
        <v>8110051180</v>
      </c>
      <c r="E77" s="36" t="s">
        <v>55</v>
      </c>
      <c r="F77" s="96">
        <f>'прил 6 ведом'!G74</f>
        <v>58426.9</v>
      </c>
      <c r="G77" s="96">
        <v>72463</v>
      </c>
      <c r="H77" s="96">
        <v>72463</v>
      </c>
    </row>
    <row r="78" spans="1:8" ht="27">
      <c r="A78" s="6">
        <v>68</v>
      </c>
      <c r="B78" s="85" t="s">
        <v>56</v>
      </c>
      <c r="C78" s="36" t="s">
        <v>174</v>
      </c>
      <c r="D78" s="37">
        <v>8110051180</v>
      </c>
      <c r="E78" s="36" t="s">
        <v>57</v>
      </c>
      <c r="F78" s="96">
        <f>F79</f>
        <v>40058</v>
      </c>
      <c r="G78" s="96">
        <f>G79</f>
        <v>26024.9</v>
      </c>
      <c r="H78" s="96">
        <f>H79</f>
        <v>27221.3</v>
      </c>
    </row>
    <row r="79" spans="1:8" ht="40.5">
      <c r="A79" s="6">
        <v>69</v>
      </c>
      <c r="B79" s="85" t="s">
        <v>58</v>
      </c>
      <c r="C79" s="36" t="s">
        <v>174</v>
      </c>
      <c r="D79" s="37">
        <v>8110051180</v>
      </c>
      <c r="E79" s="36" t="s">
        <v>59</v>
      </c>
      <c r="F79" s="96">
        <f>'прил 6 ведом'!G76</f>
        <v>40058</v>
      </c>
      <c r="G79" s="96">
        <v>26024.9</v>
      </c>
      <c r="H79" s="96">
        <v>27221.3</v>
      </c>
    </row>
    <row r="80" spans="1:8" ht="40.5">
      <c r="A80" s="6">
        <v>70</v>
      </c>
      <c r="B80" s="85" t="s">
        <v>391</v>
      </c>
      <c r="C80" s="36" t="s">
        <v>1</v>
      </c>
      <c r="D80" s="37"/>
      <c r="E80" s="36"/>
      <c r="F80" s="96">
        <f>F81</f>
        <v>96848</v>
      </c>
      <c r="G80" s="96">
        <f>G90</f>
        <v>51000</v>
      </c>
      <c r="H80" s="96">
        <f>H90</f>
        <v>0</v>
      </c>
    </row>
    <row r="81" spans="1:8" ht="13.5">
      <c r="A81" s="6">
        <v>71</v>
      </c>
      <c r="B81" s="85" t="s">
        <v>245</v>
      </c>
      <c r="C81" s="36"/>
      <c r="D81" s="37"/>
      <c r="E81" s="36"/>
      <c r="F81" s="96">
        <f>F82</f>
        <v>96848</v>
      </c>
      <c r="G81" s="96">
        <f>G82</f>
        <v>0</v>
      </c>
      <c r="H81" s="96">
        <f>H82</f>
        <v>0</v>
      </c>
    </row>
    <row r="82" spans="1:8" ht="54.75">
      <c r="A82" s="6">
        <v>72</v>
      </c>
      <c r="B82" s="85" t="s">
        <v>123</v>
      </c>
      <c r="C82" s="36" t="s">
        <v>244</v>
      </c>
      <c r="D82" s="37">
        <v>100000000</v>
      </c>
      <c r="E82" s="36"/>
      <c r="F82" s="96">
        <f>F83</f>
        <v>96848</v>
      </c>
      <c r="G82" s="96">
        <f>G83</f>
        <v>0</v>
      </c>
      <c r="H82" s="96">
        <f>H83</f>
        <v>0</v>
      </c>
    </row>
    <row r="83" spans="1:8" ht="40.5">
      <c r="A83" s="6">
        <v>73</v>
      </c>
      <c r="B83" s="85" t="s">
        <v>246</v>
      </c>
      <c r="C83" s="36" t="s">
        <v>244</v>
      </c>
      <c r="D83" s="37">
        <v>1300000000</v>
      </c>
      <c r="E83" s="36"/>
      <c r="F83" s="96">
        <f>F86+F89+F90</f>
        <v>96848</v>
      </c>
      <c r="G83" s="96"/>
      <c r="H83" s="96"/>
    </row>
    <row r="84" spans="1:8" ht="123">
      <c r="A84" s="6">
        <v>74</v>
      </c>
      <c r="B84" s="56" t="s">
        <v>119</v>
      </c>
      <c r="C84" s="36" t="s">
        <v>244</v>
      </c>
      <c r="D84" s="37">
        <v>130074120</v>
      </c>
      <c r="E84" s="36"/>
      <c r="F84" s="96">
        <f aca="true" t="shared" si="12" ref="F84:H85">F85</f>
        <v>45188</v>
      </c>
      <c r="G84" s="96">
        <f t="shared" si="12"/>
        <v>0</v>
      </c>
      <c r="H84" s="96">
        <f t="shared" si="12"/>
        <v>0</v>
      </c>
    </row>
    <row r="85" spans="1:8" ht="27">
      <c r="A85" s="6">
        <v>75</v>
      </c>
      <c r="B85" s="57" t="s">
        <v>56</v>
      </c>
      <c r="C85" s="36" t="s">
        <v>244</v>
      </c>
      <c r="D85" s="37">
        <f>D84</f>
        <v>130074120</v>
      </c>
      <c r="E85" s="36" t="s">
        <v>57</v>
      </c>
      <c r="F85" s="96">
        <f t="shared" si="12"/>
        <v>45188</v>
      </c>
      <c r="G85" s="96">
        <f t="shared" si="12"/>
        <v>0</v>
      </c>
      <c r="H85" s="96">
        <f t="shared" si="12"/>
        <v>0</v>
      </c>
    </row>
    <row r="86" spans="1:8" ht="40.5">
      <c r="A86" s="6">
        <v>76</v>
      </c>
      <c r="B86" s="57" t="s">
        <v>58</v>
      </c>
      <c r="C86" s="36" t="s">
        <v>244</v>
      </c>
      <c r="D86" s="37">
        <v>130074120</v>
      </c>
      <c r="E86" s="36" t="s">
        <v>59</v>
      </c>
      <c r="F86" s="96">
        <v>45188</v>
      </c>
      <c r="G86" s="96">
        <v>0</v>
      </c>
      <c r="H86" s="96">
        <v>0</v>
      </c>
    </row>
    <row r="87" spans="1:8" ht="136.5">
      <c r="A87" s="6">
        <v>77</v>
      </c>
      <c r="B87" s="57" t="s">
        <v>247</v>
      </c>
      <c r="C87" s="36" t="s">
        <v>244</v>
      </c>
      <c r="D87" s="37" t="s">
        <v>248</v>
      </c>
      <c r="E87" s="36"/>
      <c r="F87" s="96">
        <f>F88</f>
        <v>2259</v>
      </c>
      <c r="G87" s="96">
        <v>0</v>
      </c>
      <c r="H87" s="96">
        <v>0</v>
      </c>
    </row>
    <row r="88" spans="1:8" ht="27">
      <c r="A88" s="6">
        <v>78</v>
      </c>
      <c r="B88" s="57" t="s">
        <v>56</v>
      </c>
      <c r="C88" s="36" t="s">
        <v>244</v>
      </c>
      <c r="D88" s="37" t="str">
        <f>D87</f>
        <v>01300S4120</v>
      </c>
      <c r="E88" s="36" t="s">
        <v>57</v>
      </c>
      <c r="F88" s="96">
        <f>F89</f>
        <v>2259</v>
      </c>
      <c r="G88" s="96">
        <v>0</v>
      </c>
      <c r="H88" s="96">
        <v>0</v>
      </c>
    </row>
    <row r="89" spans="1:8" ht="40.5">
      <c r="A89" s="6">
        <v>79</v>
      </c>
      <c r="B89" s="57" t="s">
        <v>58</v>
      </c>
      <c r="C89" s="36" t="s">
        <v>244</v>
      </c>
      <c r="D89" s="37">
        <v>130074120</v>
      </c>
      <c r="E89" s="36" t="s">
        <v>59</v>
      </c>
      <c r="F89" s="96">
        <v>2259</v>
      </c>
      <c r="G89" s="96">
        <v>0</v>
      </c>
      <c r="H89" s="96">
        <v>0</v>
      </c>
    </row>
    <row r="90" spans="1:8" ht="40.5">
      <c r="A90" s="6">
        <v>80</v>
      </c>
      <c r="B90" s="85" t="s">
        <v>0</v>
      </c>
      <c r="C90" s="36" t="s">
        <v>2</v>
      </c>
      <c r="D90" s="37"/>
      <c r="E90" s="36"/>
      <c r="F90" s="96">
        <f>F91</f>
        <v>49401</v>
      </c>
      <c r="G90" s="96">
        <f aca="true" t="shared" si="13" ref="G90:H92">G91</f>
        <v>51000</v>
      </c>
      <c r="H90" s="96">
        <f t="shared" si="13"/>
        <v>0</v>
      </c>
    </row>
    <row r="91" spans="1:8" ht="54.75">
      <c r="A91" s="6">
        <v>81</v>
      </c>
      <c r="B91" s="85" t="s">
        <v>123</v>
      </c>
      <c r="C91" s="36" t="s">
        <v>2</v>
      </c>
      <c r="D91" s="37">
        <v>100000000</v>
      </c>
      <c r="E91" s="36"/>
      <c r="F91" s="96">
        <f>F92</f>
        <v>49401</v>
      </c>
      <c r="G91" s="96">
        <f>G92</f>
        <v>51000</v>
      </c>
      <c r="H91" s="96">
        <f>H92</f>
        <v>0</v>
      </c>
    </row>
    <row r="92" spans="1:8" ht="40.5">
      <c r="A92" s="6">
        <v>82</v>
      </c>
      <c r="B92" s="85" t="s">
        <v>392</v>
      </c>
      <c r="C92" s="36" t="s">
        <v>2</v>
      </c>
      <c r="D92" s="37">
        <v>130000000</v>
      </c>
      <c r="E92" s="36"/>
      <c r="F92" s="96">
        <f>F93</f>
        <v>49401</v>
      </c>
      <c r="G92" s="96">
        <f t="shared" si="13"/>
        <v>51000</v>
      </c>
      <c r="H92" s="96">
        <f t="shared" si="13"/>
        <v>0</v>
      </c>
    </row>
    <row r="93" spans="1:8" ht="123">
      <c r="A93" s="6">
        <v>83</v>
      </c>
      <c r="B93" s="85" t="s">
        <v>119</v>
      </c>
      <c r="C93" s="36" t="s">
        <v>2</v>
      </c>
      <c r="D93" s="37">
        <v>130082020</v>
      </c>
      <c r="E93" s="36"/>
      <c r="F93" s="96">
        <f>F94</f>
        <v>49401</v>
      </c>
      <c r="G93" s="96">
        <f>G94</f>
        <v>51000</v>
      </c>
      <c r="H93" s="96">
        <f>H94</f>
        <v>0</v>
      </c>
    </row>
    <row r="94" spans="1:8" ht="27">
      <c r="A94" s="6">
        <v>84</v>
      </c>
      <c r="B94" s="85" t="s">
        <v>56</v>
      </c>
      <c r="C94" s="36" t="s">
        <v>2</v>
      </c>
      <c r="D94" s="37">
        <v>130082020</v>
      </c>
      <c r="E94" s="36" t="s">
        <v>57</v>
      </c>
      <c r="F94" s="96">
        <f>F95</f>
        <v>49401</v>
      </c>
      <c r="G94" s="96">
        <f>G95</f>
        <v>51000</v>
      </c>
      <c r="H94" s="96">
        <f>H95</f>
        <v>0</v>
      </c>
    </row>
    <row r="95" spans="1:8" ht="40.5">
      <c r="A95" s="6">
        <v>85</v>
      </c>
      <c r="B95" s="85" t="s">
        <v>58</v>
      </c>
      <c r="C95" s="36" t="s">
        <v>2</v>
      </c>
      <c r="D95" s="37">
        <v>130082020</v>
      </c>
      <c r="E95" s="36" t="s">
        <v>59</v>
      </c>
      <c r="F95" s="96">
        <v>49401</v>
      </c>
      <c r="G95" s="96">
        <v>51000</v>
      </c>
      <c r="H95" s="96">
        <v>0</v>
      </c>
    </row>
    <row r="96" spans="1:8" ht="13.5">
      <c r="A96" s="6">
        <v>86</v>
      </c>
      <c r="B96" s="85" t="s">
        <v>217</v>
      </c>
      <c r="C96" s="36" t="s">
        <v>62</v>
      </c>
      <c r="D96" s="37"/>
      <c r="E96" s="36"/>
      <c r="F96" s="96">
        <f aca="true" t="shared" si="14" ref="F96:H98">F97</f>
        <v>3696929.86</v>
      </c>
      <c r="G96" s="96">
        <f t="shared" si="14"/>
        <v>360776</v>
      </c>
      <c r="H96" s="96">
        <f t="shared" si="14"/>
        <v>388893</v>
      </c>
    </row>
    <row r="97" spans="1:8" ht="13.5">
      <c r="A97" s="6">
        <v>87</v>
      </c>
      <c r="B97" s="85" t="s">
        <v>48</v>
      </c>
      <c r="C97" s="36" t="s">
        <v>63</v>
      </c>
      <c r="D97" s="37"/>
      <c r="E97" s="36"/>
      <c r="F97" s="96">
        <f t="shared" si="14"/>
        <v>3696929.86</v>
      </c>
      <c r="G97" s="96">
        <f t="shared" si="14"/>
        <v>360776</v>
      </c>
      <c r="H97" s="96">
        <f t="shared" si="14"/>
        <v>388893</v>
      </c>
    </row>
    <row r="98" spans="1:8" ht="54.75">
      <c r="A98" s="6">
        <v>88</v>
      </c>
      <c r="B98" s="85" t="s">
        <v>123</v>
      </c>
      <c r="C98" s="36" t="s">
        <v>63</v>
      </c>
      <c r="D98" s="37">
        <v>100000000</v>
      </c>
      <c r="E98" s="36"/>
      <c r="F98" s="96">
        <f>F99</f>
        <v>3696929.86</v>
      </c>
      <c r="G98" s="96">
        <f t="shared" si="14"/>
        <v>360776</v>
      </c>
      <c r="H98" s="96">
        <f t="shared" si="14"/>
        <v>388893</v>
      </c>
    </row>
    <row r="99" spans="1:8" ht="40.5">
      <c r="A99" s="6">
        <v>89</v>
      </c>
      <c r="B99" s="85" t="s">
        <v>393</v>
      </c>
      <c r="C99" s="36" t="s">
        <v>63</v>
      </c>
      <c r="D99" s="37">
        <v>120000000</v>
      </c>
      <c r="E99" s="36"/>
      <c r="F99" s="96">
        <f>F112+F115+F100+F103+F111+F108+F122+F125+F120+F128</f>
        <v>3696929.86</v>
      </c>
      <c r="G99" s="96">
        <f>G112+G115+G100+G103+G111+G108+G122+G125+G120</f>
        <v>360776</v>
      </c>
      <c r="H99" s="96">
        <f>H112+H115+H100+H103+H111+H108+H122+H125+H120</f>
        <v>388893</v>
      </c>
    </row>
    <row r="100" spans="1:8" ht="164.25">
      <c r="A100" s="6">
        <v>90</v>
      </c>
      <c r="B100" s="69" t="s">
        <v>370</v>
      </c>
      <c r="C100" s="36" t="s">
        <v>63</v>
      </c>
      <c r="D100" s="37">
        <v>120075080</v>
      </c>
      <c r="E100" s="36" t="s">
        <v>197</v>
      </c>
      <c r="F100" s="96">
        <f aca="true" t="shared" si="15" ref="F100:H101">F101</f>
        <v>0</v>
      </c>
      <c r="G100" s="96">
        <f t="shared" si="15"/>
        <v>0</v>
      </c>
      <c r="H100" s="96">
        <f t="shared" si="15"/>
        <v>0</v>
      </c>
    </row>
    <row r="101" spans="1:8" ht="40.5">
      <c r="A101" s="6">
        <v>91</v>
      </c>
      <c r="B101" s="59" t="s">
        <v>198</v>
      </c>
      <c r="C101" s="36" t="s">
        <v>63</v>
      </c>
      <c r="D101" s="37">
        <v>120075080</v>
      </c>
      <c r="E101" s="36" t="s">
        <v>57</v>
      </c>
      <c r="F101" s="96">
        <f t="shared" si="15"/>
        <v>0</v>
      </c>
      <c r="G101" s="96">
        <f t="shared" si="15"/>
        <v>0</v>
      </c>
      <c r="H101" s="96">
        <f t="shared" si="15"/>
        <v>0</v>
      </c>
    </row>
    <row r="102" spans="1:8" ht="40.5">
      <c r="A102" s="6">
        <v>92</v>
      </c>
      <c r="B102" s="59" t="s">
        <v>58</v>
      </c>
      <c r="C102" s="36" t="s">
        <v>63</v>
      </c>
      <c r="D102" s="37">
        <v>120075080</v>
      </c>
      <c r="E102" s="36" t="s">
        <v>59</v>
      </c>
      <c r="F102" s="96">
        <v>0</v>
      </c>
      <c r="G102" s="96">
        <v>0</v>
      </c>
      <c r="H102" s="96">
        <v>0</v>
      </c>
    </row>
    <row r="103" spans="1:8" ht="192">
      <c r="A103" s="6">
        <v>93</v>
      </c>
      <c r="B103" s="69" t="s">
        <v>199</v>
      </c>
      <c r="C103" s="36" t="s">
        <v>63</v>
      </c>
      <c r="D103" s="37" t="s">
        <v>200</v>
      </c>
      <c r="E103" s="36" t="s">
        <v>197</v>
      </c>
      <c r="F103" s="96">
        <f aca="true" t="shared" si="16" ref="F103:H104">F104</f>
        <v>0</v>
      </c>
      <c r="G103" s="96">
        <f t="shared" si="16"/>
        <v>0</v>
      </c>
      <c r="H103" s="96">
        <f t="shared" si="16"/>
        <v>0</v>
      </c>
    </row>
    <row r="104" spans="1:8" ht="40.5">
      <c r="A104" s="6">
        <v>94</v>
      </c>
      <c r="B104" s="59" t="s">
        <v>198</v>
      </c>
      <c r="C104" s="36" t="s">
        <v>63</v>
      </c>
      <c r="D104" s="37" t="s">
        <v>200</v>
      </c>
      <c r="E104" s="36" t="s">
        <v>57</v>
      </c>
      <c r="F104" s="96">
        <f t="shared" si="16"/>
        <v>0</v>
      </c>
      <c r="G104" s="96">
        <f t="shared" si="16"/>
        <v>0</v>
      </c>
      <c r="H104" s="96">
        <f t="shared" si="16"/>
        <v>0</v>
      </c>
    </row>
    <row r="105" spans="1:8" ht="40.5">
      <c r="A105" s="6">
        <v>95</v>
      </c>
      <c r="B105" s="59" t="s">
        <v>58</v>
      </c>
      <c r="C105" s="36" t="s">
        <v>63</v>
      </c>
      <c r="D105" s="37" t="s">
        <v>200</v>
      </c>
      <c r="E105" s="36" t="s">
        <v>59</v>
      </c>
      <c r="F105" s="96">
        <v>0</v>
      </c>
      <c r="G105" s="96">
        <v>0</v>
      </c>
      <c r="H105" s="96">
        <v>0</v>
      </c>
    </row>
    <row r="106" spans="1:8" ht="164.25">
      <c r="A106" s="6">
        <v>96</v>
      </c>
      <c r="B106" s="88" t="s">
        <v>442</v>
      </c>
      <c r="C106" s="36" t="s">
        <v>63</v>
      </c>
      <c r="D106" s="37">
        <v>120075080</v>
      </c>
      <c r="E106" s="36"/>
      <c r="F106" s="96">
        <f aca="true" t="shared" si="17" ref="F106:H107">F107</f>
        <v>210200</v>
      </c>
      <c r="G106" s="96">
        <f t="shared" si="17"/>
        <v>218376</v>
      </c>
      <c r="H106" s="96">
        <f t="shared" si="17"/>
        <v>226893</v>
      </c>
    </row>
    <row r="107" spans="1:8" ht="40.5">
      <c r="A107" s="6">
        <v>97</v>
      </c>
      <c r="B107" s="85" t="str">
        <f>B113</f>
        <v>Закупки товаров, работ и услуг для обеспечения государственных (муниципальных) нужд</v>
      </c>
      <c r="C107" s="36" t="s">
        <v>63</v>
      </c>
      <c r="D107" s="37">
        <v>120075080</v>
      </c>
      <c r="E107" s="36" t="s">
        <v>57</v>
      </c>
      <c r="F107" s="96">
        <f t="shared" si="17"/>
        <v>210200</v>
      </c>
      <c r="G107" s="96">
        <f t="shared" si="17"/>
        <v>218376</v>
      </c>
      <c r="H107" s="96">
        <f t="shared" si="17"/>
        <v>226893</v>
      </c>
    </row>
    <row r="108" spans="1:8" ht="40.5">
      <c r="A108" s="6">
        <v>98</v>
      </c>
      <c r="B108" s="85" t="str">
        <f>B114</f>
        <v>Иные закупки товаров, работ и услуг для обеспечения государственных (муниципальных) нужд</v>
      </c>
      <c r="C108" s="36" t="s">
        <v>63</v>
      </c>
      <c r="D108" s="37">
        <v>120075080</v>
      </c>
      <c r="E108" s="36" t="s">
        <v>59</v>
      </c>
      <c r="F108" s="96">
        <v>210200</v>
      </c>
      <c r="G108" s="96">
        <v>218376</v>
      </c>
      <c r="H108" s="96">
        <v>226893</v>
      </c>
    </row>
    <row r="109" spans="1:8" ht="192">
      <c r="A109" s="6">
        <v>99</v>
      </c>
      <c r="B109" s="88" t="s">
        <v>444</v>
      </c>
      <c r="C109" s="36" t="s">
        <v>63</v>
      </c>
      <c r="D109" s="37" t="s">
        <v>249</v>
      </c>
      <c r="E109" s="36"/>
      <c r="F109" s="96">
        <f aca="true" t="shared" si="18" ref="F109:H110">F110</f>
        <v>2523</v>
      </c>
      <c r="G109" s="96">
        <f t="shared" si="18"/>
        <v>0</v>
      </c>
      <c r="H109" s="96">
        <f t="shared" si="18"/>
        <v>0</v>
      </c>
    </row>
    <row r="110" spans="1:8" ht="40.5">
      <c r="A110" s="6">
        <v>100</v>
      </c>
      <c r="B110" s="85" t="str">
        <f>B107</f>
        <v>Закупки товаров, работ и услуг для обеспечения государственных (муниципальных) нужд</v>
      </c>
      <c r="C110" s="36" t="s">
        <v>63</v>
      </c>
      <c r="D110" s="37" t="str">
        <f>D109</f>
        <v>1200S5080</v>
      </c>
      <c r="E110" s="36" t="s">
        <v>57</v>
      </c>
      <c r="F110" s="96">
        <f t="shared" si="18"/>
        <v>2523</v>
      </c>
      <c r="G110" s="96">
        <f t="shared" si="18"/>
        <v>0</v>
      </c>
      <c r="H110" s="96">
        <f t="shared" si="18"/>
        <v>0</v>
      </c>
    </row>
    <row r="111" spans="1:8" ht="40.5">
      <c r="A111" s="6">
        <v>101</v>
      </c>
      <c r="B111" s="85" t="str">
        <f>B114</f>
        <v>Иные закупки товаров, работ и услуг для обеспечения государственных (муниципальных) нужд</v>
      </c>
      <c r="C111" s="36" t="s">
        <v>63</v>
      </c>
      <c r="D111" s="37" t="str">
        <f>D110</f>
        <v>1200S5080</v>
      </c>
      <c r="E111" s="36" t="s">
        <v>59</v>
      </c>
      <c r="F111" s="96">
        <v>2523</v>
      </c>
      <c r="G111" s="96">
        <v>0</v>
      </c>
      <c r="H111" s="96">
        <v>0</v>
      </c>
    </row>
    <row r="112" spans="1:8" ht="150.75">
      <c r="A112" s="6">
        <v>102</v>
      </c>
      <c r="B112" s="88" t="s">
        <v>443</v>
      </c>
      <c r="C112" s="36" t="s">
        <v>63</v>
      </c>
      <c r="D112" s="37">
        <v>120081090</v>
      </c>
      <c r="E112" s="36"/>
      <c r="F112" s="96">
        <f aca="true" t="shared" si="19" ref="F112:H113">F113</f>
        <v>143346.07</v>
      </c>
      <c r="G112" s="96">
        <f t="shared" si="19"/>
        <v>142400</v>
      </c>
      <c r="H112" s="96">
        <f>H113</f>
        <v>162000</v>
      </c>
    </row>
    <row r="113" spans="1:8" ht="40.5">
      <c r="A113" s="6">
        <v>103</v>
      </c>
      <c r="B113" s="85" t="s">
        <v>379</v>
      </c>
      <c r="C113" s="36" t="s">
        <v>63</v>
      </c>
      <c r="D113" s="37">
        <v>120081090</v>
      </c>
      <c r="E113" s="36" t="s">
        <v>57</v>
      </c>
      <c r="F113" s="96">
        <f t="shared" si="19"/>
        <v>143346.07</v>
      </c>
      <c r="G113" s="96">
        <f t="shared" si="19"/>
        <v>142400</v>
      </c>
      <c r="H113" s="96">
        <f t="shared" si="19"/>
        <v>162000</v>
      </c>
    </row>
    <row r="114" spans="1:8" ht="40.5">
      <c r="A114" s="6">
        <v>104</v>
      </c>
      <c r="B114" s="85" t="s">
        <v>58</v>
      </c>
      <c r="C114" s="36" t="s">
        <v>63</v>
      </c>
      <c r="D114" s="37">
        <v>120081090</v>
      </c>
      <c r="E114" s="36" t="s">
        <v>59</v>
      </c>
      <c r="F114" s="96">
        <v>143346.07</v>
      </c>
      <c r="G114" s="96">
        <v>142400</v>
      </c>
      <c r="H114" s="96">
        <v>162000</v>
      </c>
    </row>
    <row r="115" spans="1:8" s="58" customFormat="1" ht="150.75">
      <c r="A115" s="6">
        <v>105</v>
      </c>
      <c r="B115" s="56" t="s">
        <v>380</v>
      </c>
      <c r="C115" s="36" t="s">
        <v>63</v>
      </c>
      <c r="D115" s="37" t="s">
        <v>374</v>
      </c>
      <c r="E115" s="36"/>
      <c r="F115" s="96">
        <f aca="true" t="shared" si="20" ref="F115:H116">F116</f>
        <v>3109322</v>
      </c>
      <c r="G115" s="96">
        <f t="shared" si="20"/>
        <v>0</v>
      </c>
      <c r="H115" s="96">
        <f t="shared" si="20"/>
        <v>0</v>
      </c>
    </row>
    <row r="116" spans="1:8" s="58" customFormat="1" ht="27">
      <c r="A116" s="6">
        <v>106</v>
      </c>
      <c r="B116" s="85" t="s">
        <v>56</v>
      </c>
      <c r="C116" s="36" t="s">
        <v>63</v>
      </c>
      <c r="D116" s="37" t="s">
        <v>374</v>
      </c>
      <c r="E116" s="36" t="s">
        <v>57</v>
      </c>
      <c r="F116" s="96">
        <f t="shared" si="20"/>
        <v>3109322</v>
      </c>
      <c r="G116" s="96">
        <f t="shared" si="20"/>
        <v>0</v>
      </c>
      <c r="H116" s="96">
        <f t="shared" si="20"/>
        <v>0</v>
      </c>
    </row>
    <row r="117" spans="1:8" s="58" customFormat="1" ht="40.5">
      <c r="A117" s="6">
        <v>107</v>
      </c>
      <c r="B117" s="85" t="s">
        <v>58</v>
      </c>
      <c r="C117" s="36" t="s">
        <v>63</v>
      </c>
      <c r="D117" s="37" t="s">
        <v>374</v>
      </c>
      <c r="E117" s="36" t="s">
        <v>59</v>
      </c>
      <c r="F117" s="96">
        <v>3109322</v>
      </c>
      <c r="G117" s="96">
        <v>0</v>
      </c>
      <c r="H117" s="96">
        <v>0</v>
      </c>
    </row>
    <row r="118" spans="1:8" s="58" customFormat="1" ht="164.25">
      <c r="A118" s="6">
        <v>108</v>
      </c>
      <c r="B118" s="56" t="s">
        <v>381</v>
      </c>
      <c r="C118" s="36" t="s">
        <v>63</v>
      </c>
      <c r="D118" s="37" t="s">
        <v>374</v>
      </c>
      <c r="E118" s="36"/>
      <c r="F118" s="96">
        <f aca="true" t="shared" si="21" ref="F118:H119">F119</f>
        <v>37311.9</v>
      </c>
      <c r="G118" s="96">
        <f t="shared" si="21"/>
        <v>0</v>
      </c>
      <c r="H118" s="96">
        <f t="shared" si="21"/>
        <v>0</v>
      </c>
    </row>
    <row r="119" spans="1:8" s="58" customFormat="1" ht="40.5">
      <c r="A119" s="6">
        <v>109</v>
      </c>
      <c r="B119" s="85" t="s">
        <v>379</v>
      </c>
      <c r="C119" s="36" t="s">
        <v>63</v>
      </c>
      <c r="D119" s="37" t="s">
        <v>374</v>
      </c>
      <c r="E119" s="36" t="s">
        <v>57</v>
      </c>
      <c r="F119" s="96">
        <f t="shared" si="21"/>
        <v>37311.9</v>
      </c>
      <c r="G119" s="96">
        <f t="shared" si="21"/>
        <v>0</v>
      </c>
      <c r="H119" s="96">
        <f t="shared" si="21"/>
        <v>0</v>
      </c>
    </row>
    <row r="120" spans="1:8" s="58" customFormat="1" ht="40.5">
      <c r="A120" s="6">
        <v>110</v>
      </c>
      <c r="B120" s="85" t="s">
        <v>58</v>
      </c>
      <c r="C120" s="36" t="s">
        <v>63</v>
      </c>
      <c r="D120" s="37" t="s">
        <v>374</v>
      </c>
      <c r="E120" s="36" t="s">
        <v>59</v>
      </c>
      <c r="F120" s="96">
        <v>37311.9</v>
      </c>
      <c r="G120" s="96">
        <v>0</v>
      </c>
      <c r="H120" s="96">
        <v>0</v>
      </c>
    </row>
    <row r="121" spans="1:8" s="58" customFormat="1" ht="40.5">
      <c r="A121" s="6">
        <v>111</v>
      </c>
      <c r="B121" s="85" t="s">
        <v>394</v>
      </c>
      <c r="C121" s="36" t="s">
        <v>63</v>
      </c>
      <c r="D121" s="37">
        <v>130000000</v>
      </c>
      <c r="E121" s="36"/>
      <c r="F121" s="96">
        <f>F124+F127</f>
        <v>36600</v>
      </c>
      <c r="G121" s="96">
        <f>G124+G127</f>
        <v>0</v>
      </c>
      <c r="H121" s="96">
        <f>H124+H127</f>
        <v>0</v>
      </c>
    </row>
    <row r="122" spans="1:8" s="58" customFormat="1" ht="136.5">
      <c r="A122" s="6">
        <v>112</v>
      </c>
      <c r="B122" s="75" t="s">
        <v>439</v>
      </c>
      <c r="C122" s="36" t="s">
        <v>63</v>
      </c>
      <c r="D122" s="37" t="s">
        <v>377</v>
      </c>
      <c r="E122" s="36"/>
      <c r="F122" s="96">
        <f aca="true" t="shared" si="22" ref="F122:H123">F123</f>
        <v>30000</v>
      </c>
      <c r="G122" s="96">
        <f t="shared" si="22"/>
        <v>0</v>
      </c>
      <c r="H122" s="96">
        <f t="shared" si="22"/>
        <v>0</v>
      </c>
    </row>
    <row r="123" spans="1:8" s="58" customFormat="1" ht="40.5">
      <c r="A123" s="6">
        <v>113</v>
      </c>
      <c r="B123" s="71" t="s">
        <v>382</v>
      </c>
      <c r="C123" s="36" t="s">
        <v>63</v>
      </c>
      <c r="D123" s="37" t="s">
        <v>377</v>
      </c>
      <c r="E123" s="36" t="s">
        <v>57</v>
      </c>
      <c r="F123" s="96">
        <f t="shared" si="22"/>
        <v>30000</v>
      </c>
      <c r="G123" s="96">
        <f t="shared" si="22"/>
        <v>0</v>
      </c>
      <c r="H123" s="96">
        <f t="shared" si="22"/>
        <v>0</v>
      </c>
    </row>
    <row r="124" spans="1:8" s="58" customFormat="1" ht="40.5">
      <c r="A124" s="6">
        <v>114</v>
      </c>
      <c r="B124" s="71" t="s">
        <v>206</v>
      </c>
      <c r="C124" s="36" t="s">
        <v>63</v>
      </c>
      <c r="D124" s="37" t="s">
        <v>377</v>
      </c>
      <c r="E124" s="36" t="s">
        <v>59</v>
      </c>
      <c r="F124" s="96">
        <v>30000</v>
      </c>
      <c r="G124" s="96">
        <v>0</v>
      </c>
      <c r="H124" s="96">
        <v>0</v>
      </c>
    </row>
    <row r="125" spans="1:8" s="58" customFormat="1" ht="136.5">
      <c r="A125" s="6">
        <v>115</v>
      </c>
      <c r="B125" s="76" t="s">
        <v>383</v>
      </c>
      <c r="C125" s="36" t="s">
        <v>63</v>
      </c>
      <c r="D125" s="37" t="s">
        <v>377</v>
      </c>
      <c r="E125" s="36"/>
      <c r="F125" s="96">
        <f aca="true" t="shared" si="23" ref="F125:H126">F126</f>
        <v>6600</v>
      </c>
      <c r="G125" s="96">
        <f t="shared" si="23"/>
        <v>0</v>
      </c>
      <c r="H125" s="96">
        <f t="shared" si="23"/>
        <v>0</v>
      </c>
    </row>
    <row r="126" spans="1:8" s="58" customFormat="1" ht="40.5">
      <c r="A126" s="6">
        <v>116</v>
      </c>
      <c r="B126" s="71" t="s">
        <v>382</v>
      </c>
      <c r="C126" s="36" t="s">
        <v>63</v>
      </c>
      <c r="D126" s="37" t="s">
        <v>377</v>
      </c>
      <c r="E126" s="36" t="s">
        <v>57</v>
      </c>
      <c r="F126" s="96">
        <f t="shared" si="23"/>
        <v>6600</v>
      </c>
      <c r="G126" s="96">
        <f t="shared" si="23"/>
        <v>0</v>
      </c>
      <c r="H126" s="96">
        <f t="shared" si="23"/>
        <v>0</v>
      </c>
    </row>
    <row r="127" spans="1:8" s="58" customFormat="1" ht="40.5">
      <c r="A127" s="6">
        <v>117</v>
      </c>
      <c r="B127" s="71" t="s">
        <v>206</v>
      </c>
      <c r="C127" s="36" t="s">
        <v>63</v>
      </c>
      <c r="D127" s="37" t="s">
        <v>377</v>
      </c>
      <c r="E127" s="36" t="s">
        <v>59</v>
      </c>
      <c r="F127" s="96">
        <v>6600</v>
      </c>
      <c r="G127" s="96">
        <v>0</v>
      </c>
      <c r="H127" s="96">
        <v>0</v>
      </c>
    </row>
    <row r="128" spans="1:8" s="58" customFormat="1" ht="136.5">
      <c r="A128" s="6">
        <v>118</v>
      </c>
      <c r="B128" s="71" t="str">
        <f>'прил 6 ведом'!B104</f>
        <v>Содержание автомобильных дорог и инженерных сооружений на них в границах поселений в рамках подпрограммы "Содержание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128" s="36" t="s">
        <v>63</v>
      </c>
      <c r="D128" s="37">
        <f>D129</f>
        <v>120082120</v>
      </c>
      <c r="E128" s="36"/>
      <c r="F128" s="96">
        <f>'прил 6 ведом'!G104</f>
        <v>157626.89</v>
      </c>
      <c r="G128" s="96">
        <v>0</v>
      </c>
      <c r="H128" s="96">
        <v>0</v>
      </c>
    </row>
    <row r="129" spans="1:8" s="58" customFormat="1" ht="40.5">
      <c r="A129" s="6">
        <v>119</v>
      </c>
      <c r="B129" s="71" t="str">
        <f>B126</f>
        <v>Закупки товаров, работ и услуг для обеспечения государственных (муниципальных ) нужд.</v>
      </c>
      <c r="C129" s="36" t="s">
        <v>63</v>
      </c>
      <c r="D129" s="37">
        <f>D130</f>
        <v>120082120</v>
      </c>
      <c r="E129" s="36" t="s">
        <v>57</v>
      </c>
      <c r="F129" s="96">
        <f>'прил 6 ведом'!G105</f>
        <v>157626.89</v>
      </c>
      <c r="G129" s="96">
        <v>0</v>
      </c>
      <c r="H129" s="96">
        <v>0</v>
      </c>
    </row>
    <row r="130" spans="1:8" s="58" customFormat="1" ht="40.5">
      <c r="A130" s="6">
        <v>120</v>
      </c>
      <c r="B130" s="71" t="str">
        <f>B127</f>
        <v>Иные закупки товаров и услуг для обеспечения государственных (муниципальных) нужд</v>
      </c>
      <c r="C130" s="36" t="s">
        <v>63</v>
      </c>
      <c r="D130" s="37">
        <v>120082120</v>
      </c>
      <c r="E130" s="36" t="s">
        <v>426</v>
      </c>
      <c r="F130" s="96">
        <f>'прил 6 ведом'!G106</f>
        <v>157626.89</v>
      </c>
      <c r="G130" s="96">
        <v>0</v>
      </c>
      <c r="H130" s="96">
        <v>0</v>
      </c>
    </row>
    <row r="131" spans="1:8" s="58" customFormat="1" ht="27">
      <c r="A131" s="6">
        <v>121</v>
      </c>
      <c r="B131" s="85" t="s">
        <v>218</v>
      </c>
      <c r="C131" s="36" t="s">
        <v>10</v>
      </c>
      <c r="D131" s="37"/>
      <c r="E131" s="84"/>
      <c r="F131" s="96">
        <f aca="true" t="shared" si="24" ref="F131:H133">F132</f>
        <v>3523494.0300000003</v>
      </c>
      <c r="G131" s="96">
        <f t="shared" si="24"/>
        <v>1007894.5</v>
      </c>
      <c r="H131" s="96">
        <f t="shared" si="24"/>
        <v>345629.9</v>
      </c>
    </row>
    <row r="132" spans="1:8" s="58" customFormat="1" ht="13.5">
      <c r="A132" s="6">
        <v>122</v>
      </c>
      <c r="B132" s="85" t="s">
        <v>4</v>
      </c>
      <c r="C132" s="36" t="s">
        <v>11</v>
      </c>
      <c r="D132" s="37"/>
      <c r="E132" s="84"/>
      <c r="F132" s="96">
        <f>F133</f>
        <v>3523494.0300000003</v>
      </c>
      <c r="G132" s="96">
        <f>G133</f>
        <v>1007894.5</v>
      </c>
      <c r="H132" s="96">
        <f>H133</f>
        <v>345629.9</v>
      </c>
    </row>
    <row r="133" spans="1:8" s="58" customFormat="1" ht="54.75">
      <c r="A133" s="6">
        <v>123</v>
      </c>
      <c r="B133" s="85" t="s">
        <v>123</v>
      </c>
      <c r="C133" s="36" t="s">
        <v>11</v>
      </c>
      <c r="D133" s="37">
        <v>100000000</v>
      </c>
      <c r="E133" s="84"/>
      <c r="F133" s="96">
        <f>F134</f>
        <v>3523494.0300000003</v>
      </c>
      <c r="G133" s="96">
        <f t="shared" si="24"/>
        <v>1007894.5</v>
      </c>
      <c r="H133" s="96">
        <f t="shared" si="24"/>
        <v>345629.9</v>
      </c>
    </row>
    <row r="134" spans="1:8" s="58" customFormat="1" ht="27">
      <c r="A134" s="6">
        <v>124</v>
      </c>
      <c r="B134" s="85" t="s">
        <v>124</v>
      </c>
      <c r="C134" s="36" t="s">
        <v>11</v>
      </c>
      <c r="D134" s="37">
        <v>110000000</v>
      </c>
      <c r="E134" s="84"/>
      <c r="F134" s="96">
        <f>F137+F140+F143+F146+F155+F149+F150</f>
        <v>3523494.0300000003</v>
      </c>
      <c r="G134" s="96">
        <f>G137+G140+G143+G146+G155</f>
        <v>1007894.5</v>
      </c>
      <c r="H134" s="96">
        <f>H137+H140+H143+H146+H155</f>
        <v>345629.9</v>
      </c>
    </row>
    <row r="135" spans="1:8" s="58" customFormat="1" ht="96">
      <c r="A135" s="6">
        <v>125</v>
      </c>
      <c r="B135" s="85" t="s">
        <v>384</v>
      </c>
      <c r="C135" s="36" t="s">
        <v>11</v>
      </c>
      <c r="D135" s="37">
        <v>110080350</v>
      </c>
      <c r="E135" s="84"/>
      <c r="F135" s="96">
        <f aca="true" t="shared" si="25" ref="F135:H136">F136</f>
        <v>823115</v>
      </c>
      <c r="G135" s="96">
        <f t="shared" si="25"/>
        <v>0</v>
      </c>
      <c r="H135" s="96">
        <f t="shared" si="25"/>
        <v>0</v>
      </c>
    </row>
    <row r="136" spans="1:8" s="58" customFormat="1" ht="40.5">
      <c r="A136" s="6">
        <v>126</v>
      </c>
      <c r="B136" s="59" t="s">
        <v>198</v>
      </c>
      <c r="C136" s="36" t="s">
        <v>11</v>
      </c>
      <c r="D136" s="37">
        <v>110080350</v>
      </c>
      <c r="E136" s="84">
        <v>200</v>
      </c>
      <c r="F136" s="96">
        <f t="shared" si="25"/>
        <v>823115</v>
      </c>
      <c r="G136" s="96">
        <f t="shared" si="25"/>
        <v>0</v>
      </c>
      <c r="H136" s="96">
        <f t="shared" si="25"/>
        <v>0</v>
      </c>
    </row>
    <row r="137" spans="1:8" s="58" customFormat="1" ht="40.5">
      <c r="A137" s="6">
        <v>127</v>
      </c>
      <c r="B137" s="59" t="s">
        <v>58</v>
      </c>
      <c r="C137" s="36" t="s">
        <v>11</v>
      </c>
      <c r="D137" s="37">
        <v>110080350</v>
      </c>
      <c r="E137" s="84">
        <v>240</v>
      </c>
      <c r="F137" s="96">
        <v>823115</v>
      </c>
      <c r="G137" s="96">
        <v>0</v>
      </c>
      <c r="H137" s="96">
        <v>0</v>
      </c>
    </row>
    <row r="138" spans="1:8" ht="123">
      <c r="A138" s="6">
        <v>128</v>
      </c>
      <c r="B138" s="69" t="s">
        <v>316</v>
      </c>
      <c r="C138" s="36" t="s">
        <v>11</v>
      </c>
      <c r="D138" s="37">
        <v>110076410</v>
      </c>
      <c r="E138" s="84"/>
      <c r="F138" s="96">
        <f aca="true" t="shared" si="26" ref="F138:H139">F139</f>
        <v>1492614</v>
      </c>
      <c r="G138" s="96">
        <f t="shared" si="26"/>
        <v>0</v>
      </c>
      <c r="H138" s="96">
        <f t="shared" si="26"/>
        <v>0</v>
      </c>
    </row>
    <row r="139" spans="1:8" ht="40.5">
      <c r="A139" s="6">
        <v>129</v>
      </c>
      <c r="B139" s="59" t="s">
        <v>198</v>
      </c>
      <c r="C139" s="36" t="s">
        <v>11</v>
      </c>
      <c r="D139" s="37">
        <v>110076410</v>
      </c>
      <c r="E139" s="84">
        <v>200</v>
      </c>
      <c r="F139" s="96">
        <f t="shared" si="26"/>
        <v>1492614</v>
      </c>
      <c r="G139" s="96">
        <f t="shared" si="26"/>
        <v>0</v>
      </c>
      <c r="H139" s="96">
        <f t="shared" si="26"/>
        <v>0</v>
      </c>
    </row>
    <row r="140" spans="1:8" ht="40.5">
      <c r="A140" s="6">
        <v>130</v>
      </c>
      <c r="B140" s="59" t="s">
        <v>58</v>
      </c>
      <c r="C140" s="36" t="s">
        <v>11</v>
      </c>
      <c r="D140" s="37">
        <v>110076410</v>
      </c>
      <c r="E140" s="84">
        <v>244</v>
      </c>
      <c r="F140" s="96">
        <v>1492614</v>
      </c>
      <c r="G140" s="96">
        <v>0</v>
      </c>
      <c r="H140" s="96">
        <v>0</v>
      </c>
    </row>
    <row r="141" spans="1:8" ht="96">
      <c r="A141" s="6">
        <v>131</v>
      </c>
      <c r="B141" s="85" t="s">
        <v>122</v>
      </c>
      <c r="C141" s="36" t="s">
        <v>11</v>
      </c>
      <c r="D141" s="37">
        <v>110081010</v>
      </c>
      <c r="E141" s="84"/>
      <c r="F141" s="96">
        <f aca="true" t="shared" si="27" ref="F141:H142">F142</f>
        <v>571120.1</v>
      </c>
      <c r="G141" s="96">
        <f t="shared" si="27"/>
        <v>1007894.5</v>
      </c>
      <c r="H141" s="96">
        <f t="shared" si="27"/>
        <v>345629.9</v>
      </c>
    </row>
    <row r="142" spans="1:8" ht="27">
      <c r="A142" s="6">
        <v>132</v>
      </c>
      <c r="B142" s="85" t="s">
        <v>56</v>
      </c>
      <c r="C142" s="36" t="s">
        <v>11</v>
      </c>
      <c r="D142" s="37">
        <v>110081010</v>
      </c>
      <c r="E142" s="84">
        <v>200</v>
      </c>
      <c r="F142" s="96">
        <f t="shared" si="27"/>
        <v>571120.1</v>
      </c>
      <c r="G142" s="96">
        <f t="shared" si="27"/>
        <v>1007894.5</v>
      </c>
      <c r="H142" s="96">
        <f t="shared" si="27"/>
        <v>345629.9</v>
      </c>
    </row>
    <row r="143" spans="1:8" ht="40.5">
      <c r="A143" s="6">
        <v>133</v>
      </c>
      <c r="B143" s="85" t="s">
        <v>58</v>
      </c>
      <c r="C143" s="36" t="s">
        <v>11</v>
      </c>
      <c r="D143" s="37">
        <v>110081010</v>
      </c>
      <c r="E143" s="84">
        <v>240</v>
      </c>
      <c r="F143" s="96">
        <f>'прил 6 ведом'!G135</f>
        <v>571120.1</v>
      </c>
      <c r="G143" s="98">
        <v>1007894.5</v>
      </c>
      <c r="H143" s="96">
        <v>345629.9</v>
      </c>
    </row>
    <row r="144" spans="1:8" ht="109.5">
      <c r="A144" s="6">
        <v>134</v>
      </c>
      <c r="B144" s="85" t="s">
        <v>395</v>
      </c>
      <c r="C144" s="36" t="s">
        <v>11</v>
      </c>
      <c r="D144" s="37">
        <v>110081040</v>
      </c>
      <c r="E144" s="84"/>
      <c r="F144" s="96">
        <f>'прил 6 ведом'!G138</f>
        <v>144200</v>
      </c>
      <c r="G144" s="96">
        <f>G145</f>
        <v>0</v>
      </c>
      <c r="H144" s="96">
        <f>H145</f>
        <v>0</v>
      </c>
    </row>
    <row r="145" spans="1:8" ht="27">
      <c r="A145" s="6">
        <v>135</v>
      </c>
      <c r="B145" s="85" t="s">
        <v>56</v>
      </c>
      <c r="C145" s="36" t="s">
        <v>11</v>
      </c>
      <c r="D145" s="37">
        <v>110081040</v>
      </c>
      <c r="E145" s="84">
        <v>200</v>
      </c>
      <c r="F145" s="96">
        <f>F144</f>
        <v>144200</v>
      </c>
      <c r="G145" s="96">
        <f>G146</f>
        <v>0</v>
      </c>
      <c r="H145" s="96">
        <f>H146</f>
        <v>0</v>
      </c>
    </row>
    <row r="146" spans="1:8" ht="40.5">
      <c r="A146" s="6">
        <v>136</v>
      </c>
      <c r="B146" s="85" t="s">
        <v>58</v>
      </c>
      <c r="C146" s="36" t="s">
        <v>11</v>
      </c>
      <c r="D146" s="37">
        <v>110081040</v>
      </c>
      <c r="E146" s="84">
        <v>240</v>
      </c>
      <c r="F146" s="96">
        <f>F145</f>
        <v>144200</v>
      </c>
      <c r="G146" s="96">
        <v>0</v>
      </c>
      <c r="H146" s="96">
        <v>0</v>
      </c>
    </row>
    <row r="147" spans="1:8" ht="81.75">
      <c r="A147" s="6">
        <v>137</v>
      </c>
      <c r="B147" s="66" t="str">
        <f>'прил 6 ведом'!B139</f>
        <v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сельсовета"Создание безопасных</v>
      </c>
      <c r="C147" s="36" t="s">
        <v>11</v>
      </c>
      <c r="D147" s="37">
        <v>110081050</v>
      </c>
      <c r="E147" s="84"/>
      <c r="F147" s="96">
        <f>'прил 6 ведом'!G139</f>
        <v>186801</v>
      </c>
      <c r="G147" s="96">
        <v>0</v>
      </c>
      <c r="H147" s="96">
        <v>0</v>
      </c>
    </row>
    <row r="148" spans="1:8" ht="27">
      <c r="A148" s="6">
        <v>138</v>
      </c>
      <c r="B148" s="85" t="str">
        <f>B145</f>
        <v>Закупки товаров, работ и услуг для государственных (муниципальных) нужд</v>
      </c>
      <c r="C148" s="36" t="s">
        <v>11</v>
      </c>
      <c r="D148" s="37">
        <v>110081050</v>
      </c>
      <c r="E148" s="84">
        <v>200</v>
      </c>
      <c r="F148" s="96">
        <f>'прил 6 ведом'!G140</f>
        <v>186801</v>
      </c>
      <c r="G148" s="96">
        <v>0</v>
      </c>
      <c r="H148" s="96">
        <v>0</v>
      </c>
    </row>
    <row r="149" spans="1:8" ht="40.5">
      <c r="A149" s="6">
        <v>139</v>
      </c>
      <c r="B149" s="85" t="str">
        <f>B146</f>
        <v>Иные закупки товаров, работ и услуг для обеспечения государственных (муниципальных) нужд</v>
      </c>
      <c r="C149" s="36" t="s">
        <v>11</v>
      </c>
      <c r="D149" s="37">
        <v>110081050</v>
      </c>
      <c r="E149" s="84">
        <v>244</v>
      </c>
      <c r="F149" s="96">
        <f>'прил 6 ведом'!G141</f>
        <v>186801</v>
      </c>
      <c r="G149" s="96">
        <v>0</v>
      </c>
      <c r="H149" s="96">
        <v>0</v>
      </c>
    </row>
    <row r="150" spans="1:8" ht="136.5">
      <c r="A150" s="6">
        <v>140</v>
      </c>
      <c r="B150" s="85" t="str">
        <f>'прил 6 ведом'!B142</f>
        <v>Осуществление расходов, направленных на реализацию мероприятий по обустройству и восстановлению воинских захоронений в рамках  подпрограммы "Благоустройство территории Галанинского сельсовета"  муниципальной программы "Создание безопасных и комфортных условий для проживания на территории Галанинского сельсовета"</v>
      </c>
      <c r="C150" s="36" t="s">
        <v>11</v>
      </c>
      <c r="D150" s="37" t="str">
        <f>D151</f>
        <v>01100L299F</v>
      </c>
      <c r="E150" s="84"/>
      <c r="F150" s="96">
        <v>35040</v>
      </c>
      <c r="G150" s="96">
        <v>0</v>
      </c>
      <c r="H150" s="96">
        <v>0</v>
      </c>
    </row>
    <row r="151" spans="1:8" ht="27">
      <c r="A151" s="6">
        <v>141</v>
      </c>
      <c r="B151" s="85" t="str">
        <f>B148</f>
        <v>Закупки товаров, работ и услуг для государственных (муниципальных) нужд</v>
      </c>
      <c r="C151" s="36" t="s">
        <v>11</v>
      </c>
      <c r="D151" s="37" t="str">
        <f>D152</f>
        <v>01100L299F</v>
      </c>
      <c r="E151" s="84">
        <v>200</v>
      </c>
      <c r="F151" s="96">
        <v>35040</v>
      </c>
      <c r="G151" s="96">
        <v>0</v>
      </c>
      <c r="H151" s="96">
        <v>0</v>
      </c>
    </row>
    <row r="152" spans="1:8" ht="40.5">
      <c r="A152" s="6">
        <v>142</v>
      </c>
      <c r="B152" s="85" t="str">
        <f>B149</f>
        <v>Иные закупки товаров, работ и услуг для обеспечения государственных (муниципальных) нужд</v>
      </c>
      <c r="C152" s="36" t="s">
        <v>11</v>
      </c>
      <c r="D152" s="37" t="s">
        <v>421</v>
      </c>
      <c r="E152" s="84">
        <v>244</v>
      </c>
      <c r="F152" s="96">
        <v>35040</v>
      </c>
      <c r="G152" s="96">
        <v>0</v>
      </c>
      <c r="H152" s="96">
        <v>0</v>
      </c>
    </row>
    <row r="153" spans="1:8" ht="109.5">
      <c r="A153" s="6">
        <v>143</v>
      </c>
      <c r="B153" s="69" t="s">
        <v>317</v>
      </c>
      <c r="C153" s="36" t="s">
        <v>11</v>
      </c>
      <c r="D153" s="37" t="s">
        <v>318</v>
      </c>
      <c r="E153" s="84"/>
      <c r="F153" s="96">
        <f>F154</f>
        <v>270603.93</v>
      </c>
      <c r="G153" s="96">
        <f>G156</f>
        <v>0</v>
      </c>
      <c r="H153" s="96">
        <f>H156</f>
        <v>0</v>
      </c>
    </row>
    <row r="154" spans="1:8" ht="27">
      <c r="A154" s="6">
        <v>144</v>
      </c>
      <c r="B154" s="85" t="s">
        <v>56</v>
      </c>
      <c r="C154" s="36" t="s">
        <v>11</v>
      </c>
      <c r="D154" s="37" t="s">
        <v>318</v>
      </c>
      <c r="E154" s="84">
        <v>200</v>
      </c>
      <c r="F154" s="96">
        <f>F155</f>
        <v>270603.93</v>
      </c>
      <c r="G154" s="96">
        <v>0</v>
      </c>
      <c r="H154" s="96">
        <v>0</v>
      </c>
    </row>
    <row r="155" spans="1:8" ht="40.5">
      <c r="A155" s="6">
        <v>145</v>
      </c>
      <c r="B155" s="85" t="s">
        <v>58</v>
      </c>
      <c r="C155" s="36" t="s">
        <v>11</v>
      </c>
      <c r="D155" s="37" t="s">
        <v>318</v>
      </c>
      <c r="E155" s="84">
        <v>240</v>
      </c>
      <c r="F155" s="96">
        <v>270603.93</v>
      </c>
      <c r="G155" s="96">
        <v>0</v>
      </c>
      <c r="H155" s="96">
        <v>0</v>
      </c>
    </row>
    <row r="156" spans="1:8" ht="27">
      <c r="A156" s="6">
        <v>146</v>
      </c>
      <c r="B156" s="85" t="s">
        <v>56</v>
      </c>
      <c r="C156" s="36" t="s">
        <v>11</v>
      </c>
      <c r="D156" s="37">
        <v>110081050</v>
      </c>
      <c r="E156" s="84">
        <v>200</v>
      </c>
      <c r="F156" s="96">
        <f>F157</f>
        <v>0</v>
      </c>
      <c r="G156" s="96">
        <f>G157</f>
        <v>0</v>
      </c>
      <c r="H156" s="96">
        <f>H157</f>
        <v>0</v>
      </c>
    </row>
    <row r="157" spans="1:8" ht="40.5">
      <c r="A157" s="6">
        <v>147</v>
      </c>
      <c r="B157" s="85" t="s">
        <v>58</v>
      </c>
      <c r="C157" s="36" t="s">
        <v>11</v>
      </c>
      <c r="D157" s="37">
        <v>110081050</v>
      </c>
      <c r="E157" s="84">
        <v>240</v>
      </c>
      <c r="F157" s="96">
        <v>0</v>
      </c>
      <c r="G157" s="96">
        <v>0</v>
      </c>
      <c r="H157" s="96">
        <v>0</v>
      </c>
    </row>
    <row r="158" spans="1:8" ht="13.5">
      <c r="A158" s="6">
        <v>148</v>
      </c>
      <c r="B158" s="85" t="s">
        <v>396</v>
      </c>
      <c r="C158" s="36" t="s">
        <v>12</v>
      </c>
      <c r="D158" s="37"/>
      <c r="E158" s="84"/>
      <c r="F158" s="96">
        <f aca="true" t="shared" si="28" ref="F158:H159">F159</f>
        <v>1304508</v>
      </c>
      <c r="G158" s="96">
        <f t="shared" si="28"/>
        <v>1304508</v>
      </c>
      <c r="H158" s="96">
        <f t="shared" si="28"/>
        <v>1304508</v>
      </c>
    </row>
    <row r="159" spans="1:8" ht="13.5">
      <c r="A159" s="6">
        <v>149</v>
      </c>
      <c r="B159" s="85" t="s">
        <v>5</v>
      </c>
      <c r="C159" s="36" t="s">
        <v>13</v>
      </c>
      <c r="D159" s="37"/>
      <c r="E159" s="36"/>
      <c r="F159" s="96">
        <f t="shared" si="28"/>
        <v>1304508</v>
      </c>
      <c r="G159" s="96">
        <f t="shared" si="28"/>
        <v>1304508</v>
      </c>
      <c r="H159" s="96">
        <f t="shared" si="28"/>
        <v>1304508</v>
      </c>
    </row>
    <row r="160" spans="1:8" ht="27">
      <c r="A160" s="6">
        <v>150</v>
      </c>
      <c r="B160" s="85" t="s">
        <v>141</v>
      </c>
      <c r="C160" s="36" t="s">
        <v>13</v>
      </c>
      <c r="D160" s="37">
        <v>140000000</v>
      </c>
      <c r="E160" s="36"/>
      <c r="F160" s="96">
        <f>F161+F165</f>
        <v>1304508</v>
      </c>
      <c r="G160" s="96">
        <f>G161+G165</f>
        <v>1304508</v>
      </c>
      <c r="H160" s="96">
        <f>H161+H165</f>
        <v>1304508</v>
      </c>
    </row>
    <row r="161" spans="1:8" ht="27">
      <c r="A161" s="6">
        <v>151</v>
      </c>
      <c r="B161" s="85" t="s">
        <v>397</v>
      </c>
      <c r="C161" s="36" t="s">
        <v>13</v>
      </c>
      <c r="D161" s="37">
        <v>210000000</v>
      </c>
      <c r="E161" s="36"/>
      <c r="F161" s="96">
        <f aca="true" t="shared" si="29" ref="F161:H163">F162</f>
        <v>0</v>
      </c>
      <c r="G161" s="96">
        <f t="shared" si="29"/>
        <v>0</v>
      </c>
      <c r="H161" s="96">
        <f t="shared" si="29"/>
        <v>0</v>
      </c>
    </row>
    <row r="162" spans="1:8" ht="81.75">
      <c r="A162" s="6">
        <v>152</v>
      </c>
      <c r="B162" s="85" t="s">
        <v>398</v>
      </c>
      <c r="C162" s="36" t="s">
        <v>13</v>
      </c>
      <c r="D162" s="37">
        <v>210082060</v>
      </c>
      <c r="E162" s="36"/>
      <c r="F162" s="96">
        <f t="shared" si="29"/>
        <v>0</v>
      </c>
      <c r="G162" s="96">
        <f t="shared" si="29"/>
        <v>0</v>
      </c>
      <c r="H162" s="96">
        <f t="shared" si="29"/>
        <v>0</v>
      </c>
    </row>
    <row r="163" spans="1:8" ht="40.5">
      <c r="A163" s="6">
        <v>153</v>
      </c>
      <c r="B163" s="85" t="s">
        <v>399</v>
      </c>
      <c r="C163" s="36" t="s">
        <v>13</v>
      </c>
      <c r="D163" s="37">
        <v>210082060</v>
      </c>
      <c r="E163" s="36" t="s">
        <v>68</v>
      </c>
      <c r="F163" s="96">
        <f t="shared" si="29"/>
        <v>0</v>
      </c>
      <c r="G163" s="96">
        <f t="shared" si="29"/>
        <v>0</v>
      </c>
      <c r="H163" s="96">
        <f t="shared" si="29"/>
        <v>0</v>
      </c>
    </row>
    <row r="164" spans="1:8" ht="13.5">
      <c r="A164" s="6">
        <v>154</v>
      </c>
      <c r="B164" s="85" t="s">
        <v>72</v>
      </c>
      <c r="C164" s="36" t="s">
        <v>13</v>
      </c>
      <c r="D164" s="37">
        <v>210082060</v>
      </c>
      <c r="E164" s="36" t="s">
        <v>67</v>
      </c>
      <c r="F164" s="96">
        <v>0</v>
      </c>
      <c r="G164" s="96">
        <v>0</v>
      </c>
      <c r="H164" s="96">
        <v>0</v>
      </c>
    </row>
    <row r="165" spans="1:8" ht="27">
      <c r="A165" s="6">
        <v>155</v>
      </c>
      <c r="B165" s="85" t="s">
        <v>129</v>
      </c>
      <c r="C165" s="36" t="s">
        <v>13</v>
      </c>
      <c r="D165" s="37">
        <v>140000000</v>
      </c>
      <c r="E165" s="36"/>
      <c r="F165" s="96">
        <f aca="true" t="shared" si="30" ref="F165:H167">F166</f>
        <v>1304508</v>
      </c>
      <c r="G165" s="96">
        <f t="shared" si="30"/>
        <v>1304508</v>
      </c>
      <c r="H165" s="96">
        <f t="shared" si="30"/>
        <v>1304508</v>
      </c>
    </row>
    <row r="166" spans="1:8" ht="177.75">
      <c r="A166" s="6">
        <v>156</v>
      </c>
      <c r="B166" s="85" t="s">
        <v>209</v>
      </c>
      <c r="C166" s="36" t="s">
        <v>13</v>
      </c>
      <c r="D166" s="37">
        <v>140082060</v>
      </c>
      <c r="E166" s="36"/>
      <c r="F166" s="96">
        <f t="shared" si="30"/>
        <v>1304508</v>
      </c>
      <c r="G166" s="96">
        <f>G167</f>
        <v>1304508</v>
      </c>
      <c r="H166" s="96">
        <f t="shared" si="30"/>
        <v>1304508</v>
      </c>
    </row>
    <row r="167" spans="1:8" ht="13.5">
      <c r="A167" s="6">
        <v>157</v>
      </c>
      <c r="B167" s="85" t="s">
        <v>201</v>
      </c>
      <c r="C167" s="36" t="s">
        <v>13</v>
      </c>
      <c r="D167" s="37">
        <v>140082060</v>
      </c>
      <c r="E167" s="36" t="s">
        <v>68</v>
      </c>
      <c r="F167" s="96">
        <f>F168</f>
        <v>1304508</v>
      </c>
      <c r="G167" s="96">
        <f t="shared" si="30"/>
        <v>1304508</v>
      </c>
      <c r="H167" s="96">
        <f>H168</f>
        <v>1304508</v>
      </c>
    </row>
    <row r="168" spans="1:8" ht="13.5">
      <c r="A168" s="6">
        <v>158</v>
      </c>
      <c r="B168" s="85" t="s">
        <v>158</v>
      </c>
      <c r="C168" s="36" t="s">
        <v>13</v>
      </c>
      <c r="D168" s="37">
        <v>140082060</v>
      </c>
      <c r="E168" s="36" t="s">
        <v>67</v>
      </c>
      <c r="F168" s="96">
        <v>1304508</v>
      </c>
      <c r="G168" s="96">
        <v>1304508</v>
      </c>
      <c r="H168" s="96">
        <v>1304508</v>
      </c>
    </row>
    <row r="169" spans="1:8" ht="13.5">
      <c r="A169" s="6">
        <v>159</v>
      </c>
      <c r="B169" s="85" t="s">
        <v>219</v>
      </c>
      <c r="C169" s="36" t="s">
        <v>126</v>
      </c>
      <c r="D169" s="37"/>
      <c r="E169" s="36"/>
      <c r="F169" s="96">
        <f aca="true" t="shared" si="31" ref="F169:G171">F170</f>
        <v>46631</v>
      </c>
      <c r="G169" s="96">
        <f t="shared" si="31"/>
        <v>41635</v>
      </c>
      <c r="H169" s="96">
        <f>H170</f>
        <v>41635</v>
      </c>
    </row>
    <row r="170" spans="1:8" ht="27">
      <c r="A170" s="6">
        <v>160</v>
      </c>
      <c r="B170" s="85" t="s">
        <v>127</v>
      </c>
      <c r="C170" s="36" t="s">
        <v>128</v>
      </c>
      <c r="D170" s="37"/>
      <c r="E170" s="36"/>
      <c r="F170" s="96">
        <f t="shared" si="31"/>
        <v>46631</v>
      </c>
      <c r="G170" s="96">
        <f t="shared" si="31"/>
        <v>41635</v>
      </c>
      <c r="H170" s="96">
        <f>H171</f>
        <v>41635</v>
      </c>
    </row>
    <row r="171" spans="1:8" ht="54.75">
      <c r="A171" s="6">
        <v>161</v>
      </c>
      <c r="B171" s="85" t="s">
        <v>130</v>
      </c>
      <c r="C171" s="36" t="s">
        <v>128</v>
      </c>
      <c r="D171" s="37">
        <v>100000000</v>
      </c>
      <c r="E171" s="36"/>
      <c r="F171" s="96">
        <f t="shared" si="31"/>
        <v>46631</v>
      </c>
      <c r="G171" s="96">
        <f t="shared" si="31"/>
        <v>41635</v>
      </c>
      <c r="H171" s="96">
        <f>H172</f>
        <v>41635</v>
      </c>
    </row>
    <row r="172" spans="1:8" ht="27">
      <c r="A172" s="6">
        <v>162</v>
      </c>
      <c r="B172" s="85" t="s">
        <v>400</v>
      </c>
      <c r="C172" s="36" t="s">
        <v>128</v>
      </c>
      <c r="D172" s="37">
        <v>1400000000</v>
      </c>
      <c r="E172" s="36"/>
      <c r="F172" s="96">
        <f>F173+F179</f>
        <v>46631</v>
      </c>
      <c r="G172" s="96">
        <f>G173+G176</f>
        <v>41635</v>
      </c>
      <c r="H172" s="96">
        <f>H173+H176</f>
        <v>41635</v>
      </c>
    </row>
    <row r="173" spans="1:8" ht="123">
      <c r="A173" s="6">
        <v>163</v>
      </c>
      <c r="B173" s="85" t="s">
        <v>134</v>
      </c>
      <c r="C173" s="36" t="s">
        <v>128</v>
      </c>
      <c r="D173" s="37">
        <v>140075550</v>
      </c>
      <c r="E173" s="36"/>
      <c r="F173" s="96">
        <f aca="true" t="shared" si="32" ref="F173:H174">F174</f>
        <v>41635</v>
      </c>
      <c r="G173" s="96">
        <f t="shared" si="32"/>
        <v>41635</v>
      </c>
      <c r="H173" s="96">
        <f t="shared" si="32"/>
        <v>41635</v>
      </c>
    </row>
    <row r="174" spans="1:8" ht="27">
      <c r="A174" s="6">
        <v>164</v>
      </c>
      <c r="B174" s="85" t="s">
        <v>56</v>
      </c>
      <c r="C174" s="36" t="s">
        <v>128</v>
      </c>
      <c r="D174" s="37">
        <v>140075550</v>
      </c>
      <c r="E174" s="36" t="s">
        <v>57</v>
      </c>
      <c r="F174" s="96">
        <f t="shared" si="32"/>
        <v>41635</v>
      </c>
      <c r="G174" s="96">
        <f t="shared" si="32"/>
        <v>41635</v>
      </c>
      <c r="H174" s="96">
        <f t="shared" si="32"/>
        <v>41635</v>
      </c>
    </row>
    <row r="175" spans="1:8" ht="40.5">
      <c r="A175" s="6">
        <v>165</v>
      </c>
      <c r="B175" s="85" t="s">
        <v>58</v>
      </c>
      <c r="C175" s="36" t="s">
        <v>128</v>
      </c>
      <c r="D175" s="37">
        <v>140075550</v>
      </c>
      <c r="E175" s="36" t="s">
        <v>59</v>
      </c>
      <c r="F175" s="96">
        <v>41635</v>
      </c>
      <c r="G175" s="96">
        <v>41635</v>
      </c>
      <c r="H175" s="96">
        <v>41635</v>
      </c>
    </row>
    <row r="176" spans="1:8" ht="123">
      <c r="A176" s="6">
        <v>166</v>
      </c>
      <c r="B176" s="85" t="s">
        <v>136</v>
      </c>
      <c r="C176" s="36" t="s">
        <v>128</v>
      </c>
      <c r="D176" s="37" t="s">
        <v>86</v>
      </c>
      <c r="E176" s="36"/>
      <c r="F176" s="96">
        <f aca="true" t="shared" si="33" ref="F176:H177">F177</f>
        <v>0</v>
      </c>
      <c r="G176" s="96">
        <f t="shared" si="33"/>
        <v>0</v>
      </c>
      <c r="H176" s="96">
        <f t="shared" si="33"/>
        <v>0</v>
      </c>
    </row>
    <row r="177" spans="1:8" ht="27">
      <c r="A177" s="6">
        <v>167</v>
      </c>
      <c r="B177" s="85" t="s">
        <v>56</v>
      </c>
      <c r="C177" s="36" t="s">
        <v>128</v>
      </c>
      <c r="D177" s="37" t="s">
        <v>86</v>
      </c>
      <c r="E177" s="36"/>
      <c r="F177" s="96">
        <f t="shared" si="33"/>
        <v>0</v>
      </c>
      <c r="G177" s="96">
        <f t="shared" si="33"/>
        <v>0</v>
      </c>
      <c r="H177" s="96">
        <f t="shared" si="33"/>
        <v>0</v>
      </c>
    </row>
    <row r="178" spans="1:8" ht="40.5">
      <c r="A178" s="6">
        <v>168</v>
      </c>
      <c r="B178" s="85" t="s">
        <v>58</v>
      </c>
      <c r="C178" s="36" t="s">
        <v>128</v>
      </c>
      <c r="D178" s="37" t="s">
        <v>86</v>
      </c>
      <c r="E178" s="36"/>
      <c r="F178" s="96">
        <v>0</v>
      </c>
      <c r="G178" s="96">
        <v>0</v>
      </c>
      <c r="H178" s="96">
        <v>0</v>
      </c>
    </row>
    <row r="179" spans="1:8" ht="136.5">
      <c r="A179" s="6">
        <v>169</v>
      </c>
      <c r="B179" s="85" t="s">
        <v>297</v>
      </c>
      <c r="C179" s="36" t="s">
        <v>128</v>
      </c>
      <c r="D179" s="84" t="s">
        <v>299</v>
      </c>
      <c r="E179" s="36"/>
      <c r="F179" s="96">
        <f aca="true" t="shared" si="34" ref="F179:H180">F180</f>
        <v>4996</v>
      </c>
      <c r="G179" s="96">
        <f t="shared" si="34"/>
        <v>0</v>
      </c>
      <c r="H179" s="96">
        <f t="shared" si="34"/>
        <v>0</v>
      </c>
    </row>
    <row r="180" spans="1:8" ht="27">
      <c r="A180" s="6">
        <v>170</v>
      </c>
      <c r="B180" s="85" t="s">
        <v>298</v>
      </c>
      <c r="C180" s="36" t="s">
        <v>126</v>
      </c>
      <c r="D180" s="99" t="s">
        <v>299</v>
      </c>
      <c r="E180" s="36" t="s">
        <v>57</v>
      </c>
      <c r="F180" s="96">
        <f t="shared" si="34"/>
        <v>4996</v>
      </c>
      <c r="G180" s="96">
        <f t="shared" si="34"/>
        <v>0</v>
      </c>
      <c r="H180" s="96">
        <f t="shared" si="34"/>
        <v>0</v>
      </c>
    </row>
    <row r="181" spans="1:8" ht="40.5">
      <c r="A181" s="6">
        <v>171</v>
      </c>
      <c r="B181" s="86" t="s">
        <v>58</v>
      </c>
      <c r="C181" s="36" t="s">
        <v>128</v>
      </c>
      <c r="D181" s="99" t="s">
        <v>299</v>
      </c>
      <c r="E181" s="36" t="s">
        <v>59</v>
      </c>
      <c r="F181" s="98">
        <v>4996</v>
      </c>
      <c r="G181" s="96">
        <v>0</v>
      </c>
      <c r="H181" s="96">
        <v>0</v>
      </c>
    </row>
    <row r="182" spans="1:8" ht="13.5">
      <c r="A182" s="6">
        <v>172</v>
      </c>
      <c r="B182" s="85" t="s">
        <v>210</v>
      </c>
      <c r="C182" s="36" t="s">
        <v>190</v>
      </c>
      <c r="D182" s="37"/>
      <c r="E182" s="36"/>
      <c r="F182" s="96">
        <f aca="true" t="shared" si="35" ref="F182:H187">F183</f>
        <v>48528</v>
      </c>
      <c r="G182" s="96">
        <f t="shared" si="35"/>
        <v>48528</v>
      </c>
      <c r="H182" s="96">
        <f t="shared" si="35"/>
        <v>48528</v>
      </c>
    </row>
    <row r="183" spans="1:8" ht="13.5">
      <c r="A183" s="6">
        <v>173</v>
      </c>
      <c r="B183" s="85" t="s">
        <v>191</v>
      </c>
      <c r="C183" s="36" t="s">
        <v>192</v>
      </c>
      <c r="D183" s="37"/>
      <c r="E183" s="36"/>
      <c r="F183" s="96">
        <f t="shared" si="35"/>
        <v>48528</v>
      </c>
      <c r="G183" s="96">
        <f t="shared" si="35"/>
        <v>48528</v>
      </c>
      <c r="H183" s="96">
        <f t="shared" si="35"/>
        <v>48528</v>
      </c>
    </row>
    <row r="184" spans="1:8" ht="68.25">
      <c r="A184" s="6">
        <v>174</v>
      </c>
      <c r="B184" s="85" t="s">
        <v>211</v>
      </c>
      <c r="C184" s="36" t="s">
        <v>192</v>
      </c>
      <c r="D184" s="37">
        <v>100000000</v>
      </c>
      <c r="E184" s="36"/>
      <c r="F184" s="96">
        <f t="shared" si="35"/>
        <v>48528</v>
      </c>
      <c r="G184" s="96">
        <f t="shared" si="35"/>
        <v>48528</v>
      </c>
      <c r="H184" s="96">
        <f t="shared" si="35"/>
        <v>48528</v>
      </c>
    </row>
    <row r="185" spans="1:8" ht="40.5">
      <c r="A185" s="6">
        <v>175</v>
      </c>
      <c r="B185" s="85" t="s">
        <v>212</v>
      </c>
      <c r="C185" s="36" t="s">
        <v>192</v>
      </c>
      <c r="D185" s="37">
        <v>140000000</v>
      </c>
      <c r="E185" s="36"/>
      <c r="F185" s="96">
        <f t="shared" si="35"/>
        <v>48528</v>
      </c>
      <c r="G185" s="96">
        <f t="shared" si="35"/>
        <v>48528</v>
      </c>
      <c r="H185" s="96">
        <f t="shared" si="35"/>
        <v>48528</v>
      </c>
    </row>
    <row r="186" spans="1:8" ht="232.5">
      <c r="A186" s="6">
        <v>176</v>
      </c>
      <c r="B186" s="69" t="s">
        <v>407</v>
      </c>
      <c r="C186" s="84">
        <v>1001</v>
      </c>
      <c r="D186" s="37">
        <v>140082110</v>
      </c>
      <c r="E186" s="36"/>
      <c r="F186" s="96">
        <f t="shared" si="35"/>
        <v>48528</v>
      </c>
      <c r="G186" s="96">
        <f t="shared" si="35"/>
        <v>48528</v>
      </c>
      <c r="H186" s="96">
        <f t="shared" si="35"/>
        <v>48528</v>
      </c>
    </row>
    <row r="187" spans="1:8" ht="13.5">
      <c r="A187" s="6">
        <v>177</v>
      </c>
      <c r="B187" s="59" t="s">
        <v>201</v>
      </c>
      <c r="C187" s="36" t="s">
        <v>192</v>
      </c>
      <c r="D187" s="37">
        <v>140082110</v>
      </c>
      <c r="E187" s="36" t="s">
        <v>68</v>
      </c>
      <c r="F187" s="96">
        <f t="shared" si="35"/>
        <v>48528</v>
      </c>
      <c r="G187" s="96">
        <f t="shared" si="35"/>
        <v>48528</v>
      </c>
      <c r="H187" s="96">
        <f t="shared" si="35"/>
        <v>48528</v>
      </c>
    </row>
    <row r="188" spans="1:8" ht="13.5">
      <c r="A188" s="6">
        <v>178</v>
      </c>
      <c r="B188" s="59" t="s">
        <v>158</v>
      </c>
      <c r="C188" s="36" t="s">
        <v>192</v>
      </c>
      <c r="D188" s="37">
        <v>140082110</v>
      </c>
      <c r="E188" s="36" t="s">
        <v>67</v>
      </c>
      <c r="F188" s="96">
        <v>48528</v>
      </c>
      <c r="G188" s="96">
        <v>48528</v>
      </c>
      <c r="H188" s="96">
        <v>48528</v>
      </c>
    </row>
    <row r="189" spans="1:8" ht="13.5">
      <c r="A189" s="6">
        <v>179</v>
      </c>
      <c r="B189" s="85" t="s">
        <v>220</v>
      </c>
      <c r="C189" s="36" t="s">
        <v>179</v>
      </c>
      <c r="D189" s="37"/>
      <c r="E189" s="36"/>
      <c r="F189" s="96">
        <f aca="true" t="shared" si="36" ref="F189:H194">F190</f>
        <v>44848.29</v>
      </c>
      <c r="G189" s="96">
        <f t="shared" si="36"/>
        <v>44847</v>
      </c>
      <c r="H189" s="96">
        <f t="shared" si="36"/>
        <v>44847</v>
      </c>
    </row>
    <row r="190" spans="1:8" ht="13.5">
      <c r="A190" s="6">
        <v>180</v>
      </c>
      <c r="B190" s="85" t="s">
        <v>65</v>
      </c>
      <c r="C190" s="36" t="s">
        <v>180</v>
      </c>
      <c r="D190" s="37"/>
      <c r="E190" s="36"/>
      <c r="F190" s="96">
        <f>F192</f>
        <v>44848.29</v>
      </c>
      <c r="G190" s="96">
        <f>G192</f>
        <v>44847</v>
      </c>
      <c r="H190" s="96">
        <f>H192</f>
        <v>44847</v>
      </c>
    </row>
    <row r="191" spans="1:8" ht="27">
      <c r="A191" s="6">
        <v>181</v>
      </c>
      <c r="B191" s="85" t="s">
        <v>401</v>
      </c>
      <c r="C191" s="36" t="s">
        <v>180</v>
      </c>
      <c r="D191" s="37">
        <v>200000000</v>
      </c>
      <c r="E191" s="36"/>
      <c r="F191" s="96">
        <f>F192</f>
        <v>44848.29</v>
      </c>
      <c r="G191" s="96">
        <f>G192</f>
        <v>44847</v>
      </c>
      <c r="H191" s="96">
        <f>H192</f>
        <v>44847</v>
      </c>
    </row>
    <row r="192" spans="1:8" ht="27">
      <c r="A192" s="6">
        <v>182</v>
      </c>
      <c r="B192" s="85" t="s">
        <v>129</v>
      </c>
      <c r="C192" s="36" t="s">
        <v>180</v>
      </c>
      <c r="D192" s="37">
        <v>220000000</v>
      </c>
      <c r="E192" s="36"/>
      <c r="F192" s="96">
        <f t="shared" si="36"/>
        <v>44848.29</v>
      </c>
      <c r="G192" s="96">
        <f t="shared" si="36"/>
        <v>44847</v>
      </c>
      <c r="H192" s="96">
        <f t="shared" si="36"/>
        <v>44847</v>
      </c>
    </row>
    <row r="193" spans="1:8" ht="81.75">
      <c r="A193" s="6">
        <v>183</v>
      </c>
      <c r="B193" s="85" t="s">
        <v>402</v>
      </c>
      <c r="C193" s="36" t="s">
        <v>180</v>
      </c>
      <c r="D193" s="37">
        <v>220080610</v>
      </c>
      <c r="E193" s="36"/>
      <c r="F193" s="96">
        <f t="shared" si="36"/>
        <v>44848.29</v>
      </c>
      <c r="G193" s="96">
        <f t="shared" si="36"/>
        <v>44847</v>
      </c>
      <c r="H193" s="96">
        <f t="shared" si="36"/>
        <v>44847</v>
      </c>
    </row>
    <row r="194" spans="1:8" ht="27">
      <c r="A194" s="6">
        <v>184</v>
      </c>
      <c r="B194" s="85" t="s">
        <v>56</v>
      </c>
      <c r="C194" s="36" t="s">
        <v>180</v>
      </c>
      <c r="D194" s="37">
        <v>220080610</v>
      </c>
      <c r="E194" s="36" t="s">
        <v>57</v>
      </c>
      <c r="F194" s="96">
        <f t="shared" si="36"/>
        <v>44848.29</v>
      </c>
      <c r="G194" s="96">
        <f t="shared" si="36"/>
        <v>44847</v>
      </c>
      <c r="H194" s="96">
        <f t="shared" si="36"/>
        <v>44847</v>
      </c>
    </row>
    <row r="195" spans="1:8" ht="40.5">
      <c r="A195" s="6">
        <v>185</v>
      </c>
      <c r="B195" s="85" t="s">
        <v>58</v>
      </c>
      <c r="C195" s="36" t="s">
        <v>180</v>
      </c>
      <c r="D195" s="37">
        <v>20080610</v>
      </c>
      <c r="E195" s="36" t="s">
        <v>59</v>
      </c>
      <c r="F195" s="96">
        <f>'прил 6 ведом'!G176</f>
        <v>44848.29</v>
      </c>
      <c r="G195" s="96">
        <v>44847</v>
      </c>
      <c r="H195" s="96">
        <v>44847</v>
      </c>
    </row>
    <row r="196" spans="1:8" ht="54.75">
      <c r="A196" s="6">
        <v>186</v>
      </c>
      <c r="B196" s="85" t="s">
        <v>213</v>
      </c>
      <c r="C196" s="36" t="s">
        <v>178</v>
      </c>
      <c r="D196" s="37"/>
      <c r="E196" s="36"/>
      <c r="F196" s="96">
        <f aca="true" t="shared" si="37" ref="F196:H198">F197</f>
        <v>16452.1</v>
      </c>
      <c r="G196" s="96">
        <f t="shared" si="37"/>
        <v>16452.1</v>
      </c>
      <c r="H196" s="96">
        <f t="shared" si="37"/>
        <v>16452.1</v>
      </c>
    </row>
    <row r="197" spans="1:8" ht="27">
      <c r="A197" s="6">
        <v>187</v>
      </c>
      <c r="B197" s="85" t="s">
        <v>177</v>
      </c>
      <c r="C197" s="36" t="s">
        <v>176</v>
      </c>
      <c r="D197" s="37"/>
      <c r="E197" s="36"/>
      <c r="F197" s="96">
        <f t="shared" si="37"/>
        <v>16452.1</v>
      </c>
      <c r="G197" s="96">
        <f t="shared" si="37"/>
        <v>16452.1</v>
      </c>
      <c r="H197" s="96">
        <f t="shared" si="37"/>
        <v>16452.1</v>
      </c>
    </row>
    <row r="198" spans="1:8" ht="27">
      <c r="A198" s="6">
        <v>188</v>
      </c>
      <c r="B198" s="85" t="s">
        <v>214</v>
      </c>
      <c r="C198" s="36" t="s">
        <v>176</v>
      </c>
      <c r="D198" s="37">
        <v>8100000000</v>
      </c>
      <c r="E198" s="36"/>
      <c r="F198" s="96">
        <f t="shared" si="37"/>
        <v>16452.1</v>
      </c>
      <c r="G198" s="96">
        <f t="shared" si="37"/>
        <v>16452.1</v>
      </c>
      <c r="H198" s="96">
        <f t="shared" si="37"/>
        <v>16452.1</v>
      </c>
    </row>
    <row r="199" spans="1:8" ht="27">
      <c r="A199" s="6">
        <v>189</v>
      </c>
      <c r="B199" s="85" t="s">
        <v>46</v>
      </c>
      <c r="C199" s="36" t="s">
        <v>176</v>
      </c>
      <c r="D199" s="37">
        <v>8110000000</v>
      </c>
      <c r="E199" s="36"/>
      <c r="F199" s="96">
        <f>F200</f>
        <v>16452.1</v>
      </c>
      <c r="G199" s="100">
        <f>G200</f>
        <v>16452.1</v>
      </c>
      <c r="H199" s="96">
        <f>G200</f>
        <v>16452.1</v>
      </c>
    </row>
    <row r="200" spans="1:8" ht="136.5">
      <c r="A200" s="6">
        <v>190</v>
      </c>
      <c r="B200" s="69" t="s">
        <v>408</v>
      </c>
      <c r="C200" s="36" t="s">
        <v>176</v>
      </c>
      <c r="D200" s="37">
        <v>8110082090</v>
      </c>
      <c r="E200" s="36"/>
      <c r="F200" s="96">
        <f aca="true" t="shared" si="38" ref="F200:H201">F201</f>
        <v>16452.1</v>
      </c>
      <c r="G200" s="96">
        <f t="shared" si="38"/>
        <v>16452.1</v>
      </c>
      <c r="H200" s="96">
        <f t="shared" si="38"/>
        <v>16452.1</v>
      </c>
    </row>
    <row r="201" spans="1:8" ht="13.5">
      <c r="A201" s="6">
        <v>191</v>
      </c>
      <c r="B201" s="59" t="s">
        <v>201</v>
      </c>
      <c r="C201" s="36" t="s">
        <v>176</v>
      </c>
      <c r="D201" s="37">
        <v>8110082090</v>
      </c>
      <c r="E201" s="36" t="s">
        <v>68</v>
      </c>
      <c r="F201" s="96">
        <f t="shared" si="38"/>
        <v>16452.1</v>
      </c>
      <c r="G201" s="96">
        <f t="shared" si="38"/>
        <v>16452.1</v>
      </c>
      <c r="H201" s="96">
        <f t="shared" si="38"/>
        <v>16452.1</v>
      </c>
    </row>
    <row r="202" spans="1:8" ht="13.5">
      <c r="A202" s="6">
        <v>192</v>
      </c>
      <c r="B202" s="59" t="s">
        <v>158</v>
      </c>
      <c r="C202" s="36" t="s">
        <v>176</v>
      </c>
      <c r="D202" s="37">
        <v>8110082090</v>
      </c>
      <c r="E202" s="36" t="s">
        <v>67</v>
      </c>
      <c r="F202" s="96">
        <v>16452.1</v>
      </c>
      <c r="G202" s="96">
        <v>16452.1</v>
      </c>
      <c r="H202" s="96">
        <v>16452.1</v>
      </c>
    </row>
    <row r="203" spans="1:8" ht="13.5">
      <c r="A203" s="6">
        <v>193</v>
      </c>
      <c r="B203" s="85" t="s">
        <v>24</v>
      </c>
      <c r="C203" s="36"/>
      <c r="D203" s="84"/>
      <c r="E203" s="36"/>
      <c r="F203" s="96">
        <v>0</v>
      </c>
      <c r="G203" s="101">
        <f>'[5]прил 7 ЦСР,ВР,РП'!G195</f>
        <v>158847</v>
      </c>
      <c r="H203" s="101">
        <f>'[5]прил 7 ЦСР,ВР,РП'!H195</f>
        <v>313177</v>
      </c>
    </row>
    <row r="204" spans="1:8" ht="13.5">
      <c r="A204" s="158"/>
      <c r="B204" s="158"/>
      <c r="C204" s="84"/>
      <c r="D204" s="84"/>
      <c r="E204" s="84"/>
      <c r="F204" s="96">
        <f>F11</f>
        <v>13019705.69</v>
      </c>
      <c r="G204" s="96">
        <f>G11</f>
        <v>6580411.34</v>
      </c>
      <c r="H204" s="96">
        <f>H11</f>
        <v>6590124.74</v>
      </c>
    </row>
    <row r="205" spans="1:7" ht="13.5">
      <c r="A205" s="23"/>
      <c r="B205" s="90"/>
      <c r="C205" s="91"/>
      <c r="D205" s="92"/>
      <c r="E205" s="102"/>
      <c r="F205" s="102"/>
      <c r="G205" s="102"/>
    </row>
    <row r="206" spans="1:9" ht="13.5">
      <c r="A206" s="23"/>
      <c r="B206" s="90"/>
      <c r="C206" s="91"/>
      <c r="D206" s="92"/>
      <c r="E206" s="102"/>
      <c r="F206" s="102"/>
      <c r="G206" s="102"/>
      <c r="H206" s="102"/>
      <c r="I206" s="24"/>
    </row>
    <row r="207" spans="1:7" ht="13.5">
      <c r="A207" s="23"/>
      <c r="B207" s="90"/>
      <c r="C207" s="91"/>
      <c r="D207" s="93"/>
      <c r="E207" s="102"/>
      <c r="F207" s="102"/>
      <c r="G207" s="102"/>
    </row>
    <row r="208" spans="1:7" ht="13.5">
      <c r="A208" s="23"/>
      <c r="B208" s="90"/>
      <c r="C208" s="91"/>
      <c r="D208" s="93"/>
      <c r="E208" s="102"/>
      <c r="F208" s="102"/>
      <c r="G208" s="102"/>
    </row>
    <row r="209" spans="1:7" ht="13.5">
      <c r="A209" s="23"/>
      <c r="B209" s="90"/>
      <c r="C209" s="91"/>
      <c r="D209" s="92"/>
      <c r="E209" s="102"/>
      <c r="F209" s="102"/>
      <c r="G209" s="102"/>
    </row>
    <row r="210" spans="1:7" ht="13.5">
      <c r="A210" s="23"/>
      <c r="B210" s="90"/>
      <c r="C210" s="91"/>
      <c r="D210" s="92"/>
      <c r="E210" s="102"/>
      <c r="F210" s="102"/>
      <c r="G210" s="102"/>
    </row>
    <row r="211" spans="1:7" ht="13.5">
      <c r="A211" s="23"/>
      <c r="B211" s="94"/>
      <c r="C211" s="91"/>
      <c r="D211" s="92"/>
      <c r="E211" s="102"/>
      <c r="F211" s="102"/>
      <c r="G211" s="102"/>
    </row>
    <row r="212" spans="1:7" ht="13.5">
      <c r="A212" s="23"/>
      <c r="B212" s="90"/>
      <c r="C212" s="91"/>
      <c r="D212" s="92"/>
      <c r="E212" s="102"/>
      <c r="F212" s="102"/>
      <c r="G212" s="102"/>
    </row>
    <row r="213" spans="1:7" ht="13.5">
      <c r="A213" s="23"/>
      <c r="B213" s="90"/>
      <c r="C213" s="91"/>
      <c r="D213" s="93"/>
      <c r="E213" s="102"/>
      <c r="F213" s="102"/>
      <c r="G213" s="102"/>
    </row>
    <row r="214" spans="1:7" ht="13.5">
      <c r="A214" s="23"/>
      <c r="B214" s="90"/>
      <c r="C214" s="93"/>
      <c r="D214" s="92"/>
      <c r="E214" s="102"/>
      <c r="F214" s="103"/>
      <c r="G214" s="103"/>
    </row>
    <row r="215" spans="1:7" ht="13.5">
      <c r="A215" s="162"/>
      <c r="B215" s="162"/>
      <c r="C215" s="93"/>
      <c r="D215" s="93"/>
      <c r="E215" s="102"/>
      <c r="F215" s="102"/>
      <c r="G215" s="102"/>
    </row>
  </sheetData>
  <sheetProtection/>
  <mergeCells count="15">
    <mergeCell ref="A8:A10"/>
    <mergeCell ref="B8:B10"/>
    <mergeCell ref="C8:C10"/>
    <mergeCell ref="D8:D10"/>
    <mergeCell ref="E8:E10"/>
    <mergeCell ref="F8:F10"/>
    <mergeCell ref="G8:G10"/>
    <mergeCell ref="H8:H10"/>
    <mergeCell ref="A204:B204"/>
    <mergeCell ref="A215:B215"/>
    <mergeCell ref="A1:H1"/>
    <mergeCell ref="A2:H2"/>
    <mergeCell ref="A3:H3"/>
    <mergeCell ref="A5:G6"/>
    <mergeCell ref="A7:E7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buh01</cp:lastModifiedBy>
  <cp:lastPrinted>2019-12-27T03:34:19Z</cp:lastPrinted>
  <dcterms:created xsi:type="dcterms:W3CDTF">2010-12-02T07:50:49Z</dcterms:created>
  <dcterms:modified xsi:type="dcterms:W3CDTF">2019-12-27T03:56:11Z</dcterms:modified>
  <cp:category/>
  <cp:version/>
  <cp:contentType/>
  <cp:contentStatus/>
</cp:coreProperties>
</file>